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425" tabRatio="787" firstSheet="1" activeTab="6"/>
  </bookViews>
  <sheets>
    <sheet name="JAN 2002" sheetId="1" r:id="rId1"/>
    <sheet name="FEB 2002" sheetId="2" r:id="rId2"/>
    <sheet name="MAR 2002" sheetId="3" r:id="rId3"/>
    <sheet name="APR 2002" sheetId="4" r:id="rId4"/>
    <sheet name="MAY 2002" sheetId="5" r:id="rId5"/>
    <sheet name="JUN 2002" sheetId="6" r:id="rId6"/>
    <sheet name="JUL 2002" sheetId="7" r:id="rId7"/>
    <sheet name="AUG 2002" sheetId="8" r:id="rId8"/>
    <sheet name="SEP 2002" sheetId="9" r:id="rId9"/>
    <sheet name="OCT 2002" sheetId="10" r:id="rId10"/>
    <sheet name="NOV 2002" sheetId="11" r:id="rId11"/>
    <sheet name="DEC 2002" sheetId="12" r:id="rId12"/>
  </sheets>
  <definedNames>
    <definedName name="_xlnm.Print_Area" localSheetId="3">'APR 2002'!$A$1:$AG$62</definedName>
    <definedName name="_xlnm.Print_Area" localSheetId="7">'AUG 2002'!$A$1:$AG$66</definedName>
    <definedName name="_xlnm.Print_Area" localSheetId="11">'DEC 2002'!$A$1:$AG$62</definedName>
    <definedName name="_xlnm.Print_Area" localSheetId="1">'FEB 2002'!$A$1:$AG$62</definedName>
    <definedName name="_xlnm.Print_Area" localSheetId="0">'JAN 2002'!$A$1:$AG$62</definedName>
    <definedName name="_xlnm.Print_Area" localSheetId="6">'JUL 2002'!$A$1:$AG$64</definedName>
    <definedName name="_xlnm.Print_Area" localSheetId="5">'JUN 2002'!$A$1:$AF$64</definedName>
    <definedName name="_xlnm.Print_Area" localSheetId="2">'MAR 2002'!$A$1:$AG$62</definedName>
    <definedName name="_xlnm.Print_Area" localSheetId="4">'MAY 2002'!$A$1:$AG$62</definedName>
    <definedName name="_xlnm.Print_Area" localSheetId="10">'NOV 2002'!$A$1:$AF$64</definedName>
    <definedName name="_xlnm.Print_Area" localSheetId="9">'OCT 2002'!$A$1:$AG$66</definedName>
    <definedName name="_xlnm.Print_Area" localSheetId="8">'SEP 2002'!$A$1:$AF$66</definedName>
  </definedNames>
  <calcPr fullCalcOnLoad="1"/>
</workbook>
</file>

<file path=xl/sharedStrings.xml><?xml version="1.0" encoding="utf-8"?>
<sst xmlns="http://schemas.openxmlformats.org/spreadsheetml/2006/main" count="669" uniqueCount="45">
  <si>
    <t>Northern New Castle County</t>
  </si>
  <si>
    <t>City of Wilmington</t>
  </si>
  <si>
    <t>Artesian Water Co.</t>
  </si>
  <si>
    <t>United Water Delaware</t>
  </si>
  <si>
    <t xml:space="preserve">        - Hoopes Release</t>
  </si>
  <si>
    <t>City of Newark</t>
  </si>
  <si>
    <t>Water Purveyor</t>
  </si>
  <si>
    <t>PUBLIC WATER PRODUCTION AND DEMAND REPORT</t>
  </si>
  <si>
    <t xml:space="preserve">        - Raw Chlorides (ppm)</t>
  </si>
  <si>
    <t>AVG</t>
  </si>
  <si>
    <t>TOTAL DEMAND</t>
  </si>
  <si>
    <t xml:space="preserve">     Porter Filter Plant</t>
  </si>
  <si>
    <t xml:space="preserve">    Wells (North)</t>
  </si>
  <si>
    <t xml:space="preserve">    White Clay Cr./Stanton</t>
  </si>
  <si>
    <t xml:space="preserve">    Christina River WTP                    </t>
  </si>
  <si>
    <t xml:space="preserve">    White Clay Cr. WTP</t>
  </si>
  <si>
    <t xml:space="preserve">    Wells</t>
  </si>
  <si>
    <t xml:space="preserve">    Artesian Interconnection</t>
  </si>
  <si>
    <t xml:space="preserve">    Wilmington Interconnection</t>
  </si>
  <si>
    <t xml:space="preserve">    CWA (PA) Interconnection</t>
  </si>
  <si>
    <t xml:space="preserve">    New Castle Interconnection</t>
  </si>
  <si>
    <t xml:space="preserve">     Brandywine Filter Plant</t>
  </si>
  <si>
    <t xml:space="preserve">                  .newport bridge</t>
  </si>
  <si>
    <t xml:space="preserve">                  .churchman's</t>
  </si>
  <si>
    <t xml:space="preserve">                  .tcs</t>
  </si>
  <si>
    <t xml:space="preserve">    Subtotal</t>
  </si>
  <si>
    <t xml:space="preserve">    Delaware Interconnections</t>
  </si>
  <si>
    <t>Notes: R = Thursday, N = Sunday; Water demand data provided by the public water purveyors and compiled by the University of Delaware, Institute for Public Administration,  Water Resources Agency.</t>
  </si>
  <si>
    <t xml:space="preserve">    United Interconnection</t>
  </si>
  <si>
    <t>New Castle MSC</t>
  </si>
  <si>
    <t>T</t>
  </si>
  <si>
    <t>W</t>
  </si>
  <si>
    <t>R</t>
  </si>
  <si>
    <t>F</t>
  </si>
  <si>
    <t>M</t>
  </si>
  <si>
    <t>N</t>
  </si>
  <si>
    <t>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</si>
  <si>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</si>
  <si>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ASR</t>
  </si>
  <si>
    <t>Hoopes Reservoir Water Level (ft)</t>
  </si>
  <si>
    <t xml:space="preserve">   - Hoopes Release (mgd)</t>
  </si>
  <si>
    <t xml:space="preserve">   - Plant Effluent Chlorides (ppm)</t>
  </si>
  <si>
    <t>Hoopes Release to Wilmington (mgd)</t>
  </si>
  <si>
    <t xml:space="preserve">    ASR</t>
  </si>
  <si>
    <t xml:space="preserve">   - Intake Chlorides (ppm)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</si>
</sst>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mmmm\ d\,\ yyyy"/>
    <numFmt numFmtId="168" formatCode="mmmm\-yy"/>
    <numFmt numFmtId="169" formatCode="0.00_)"/>
    <numFmt numFmtId="170" formatCode="0.000_)"/>
  </numFmts>
  <fonts count="11">
    <font>
      <sz val="12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sz val="12"/>
      <name val="Arial"/>
      <family val="2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i/>
      <sz val="16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3" fillId="0" borderId="0" xfId="0" applyNumberFormat="1" applyFont="1" applyFill="1" applyAlignment="1" applyProtection="1">
      <alignment horizontal="center"/>
      <protection/>
    </xf>
    <xf numFmtId="165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/>
    </xf>
    <xf numFmtId="164" fontId="2" fillId="2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164" fontId="2" fillId="2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164" fontId="2" fillId="2" borderId="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17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4" fillId="0" borderId="2" xfId="0" applyNumberFormat="1" applyFont="1" applyFill="1" applyBorder="1" applyAlignment="1" applyProtection="1">
      <alignment horizontal="center"/>
      <protection/>
    </xf>
    <xf numFmtId="164" fontId="3" fillId="0" borderId="2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1" xfId="0" applyFont="1" applyFill="1" applyBorder="1" applyAlignment="1">
      <alignment/>
    </xf>
    <xf numFmtId="165" fontId="2" fillId="0" borderId="2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166" fontId="3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164" fontId="8" fillId="0" borderId="0" xfId="0" applyNumberFormat="1" applyFont="1" applyFill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0" borderId="0" xfId="0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" fontId="3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9" fillId="2" borderId="0" xfId="0" applyNumberFormat="1" applyFont="1" applyFill="1" applyAlignment="1" applyProtection="1">
      <alignment horizontal="center"/>
      <protection/>
    </xf>
    <xf numFmtId="166" fontId="8" fillId="0" borderId="0" xfId="0" applyNumberFormat="1" applyFont="1" applyFill="1" applyAlignment="1" applyProtection="1">
      <alignment horizontal="center"/>
      <protection/>
    </xf>
    <xf numFmtId="166" fontId="3" fillId="0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>
      <alignment/>
    </xf>
    <xf numFmtId="164" fontId="9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 applyProtection="1">
      <alignment horizontal="left" vertical="center"/>
      <protection/>
    </xf>
    <xf numFmtId="168" fontId="3" fillId="0" borderId="0" xfId="0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="60" zoomScaleNormal="60" workbookViewId="0" topLeftCell="R31">
      <selection activeCell="AG61" sqref="AG61"/>
    </sheetView>
  </sheetViews>
  <sheetFormatPr defaultColWidth="8.88671875" defaultRowHeight="19.5" customHeight="1"/>
  <cols>
    <col min="1" max="1" width="34.77734375" style="26" customWidth="1"/>
    <col min="2" max="32" width="7.77734375" style="26" customWidth="1"/>
    <col min="33" max="16384" width="8.88671875" style="26" customWidth="1"/>
  </cols>
  <sheetData>
    <row r="1" spans="1:33" ht="19.5" customHeight="1">
      <c r="A1" s="69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ht="19.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19.5" customHeight="1">
      <c r="A3" s="71">
        <v>37257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9.5" customHeight="1">
      <c r="A4" s="2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42" customFormat="1" ht="19.5" customHeight="1">
      <c r="A5" s="40"/>
      <c r="B5" s="28" t="s">
        <v>30</v>
      </c>
      <c r="C5" s="28" t="s">
        <v>31</v>
      </c>
      <c r="D5" s="28" t="s">
        <v>32</v>
      </c>
      <c r="E5" s="28" t="s">
        <v>33</v>
      </c>
      <c r="F5" s="28" t="s">
        <v>36</v>
      </c>
      <c r="G5" s="28" t="s">
        <v>35</v>
      </c>
      <c r="H5" s="28" t="s">
        <v>34</v>
      </c>
      <c r="I5" s="28" t="s">
        <v>30</v>
      </c>
      <c r="J5" s="28" t="s">
        <v>31</v>
      </c>
      <c r="K5" s="28" t="s">
        <v>32</v>
      </c>
      <c r="L5" s="28" t="s">
        <v>33</v>
      </c>
      <c r="M5" s="28" t="s">
        <v>36</v>
      </c>
      <c r="N5" s="28" t="s">
        <v>35</v>
      </c>
      <c r="O5" s="28" t="s">
        <v>34</v>
      </c>
      <c r="P5" s="28" t="s">
        <v>30</v>
      </c>
      <c r="Q5" s="28" t="s">
        <v>31</v>
      </c>
      <c r="R5" s="28" t="s">
        <v>32</v>
      </c>
      <c r="S5" s="28" t="s">
        <v>33</v>
      </c>
      <c r="T5" s="28" t="s">
        <v>36</v>
      </c>
      <c r="U5" s="28" t="s">
        <v>35</v>
      </c>
      <c r="V5" s="28" t="s">
        <v>34</v>
      </c>
      <c r="W5" s="28" t="s">
        <v>30</v>
      </c>
      <c r="X5" s="28" t="s">
        <v>31</v>
      </c>
      <c r="Y5" s="28" t="s">
        <v>32</v>
      </c>
      <c r="Z5" s="28" t="s">
        <v>33</v>
      </c>
      <c r="AA5" s="28" t="s">
        <v>36</v>
      </c>
      <c r="AB5" s="28" t="s">
        <v>35</v>
      </c>
      <c r="AC5" s="28" t="s">
        <v>34</v>
      </c>
      <c r="AD5" s="28" t="s">
        <v>30</v>
      </c>
      <c r="AE5" s="28" t="s">
        <v>31</v>
      </c>
      <c r="AF5" s="48" t="s">
        <v>32</v>
      </c>
      <c r="AG5" s="41" t="s">
        <v>9</v>
      </c>
    </row>
    <row r="6" spans="1:33" s="43" customFormat="1" ht="19.5" customHeight="1">
      <c r="A6" s="18" t="s">
        <v>6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8">
        <v>16</v>
      </c>
      <c r="R6" s="8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8">
        <v>31</v>
      </c>
      <c r="AG6" s="37"/>
    </row>
    <row r="7" spans="1:33" ht="19.5" customHeight="1">
      <c r="A7" s="1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9"/>
      <c r="R7" s="29"/>
      <c r="S7" s="3"/>
      <c r="T7" s="3"/>
      <c r="U7" s="3"/>
      <c r="V7" s="3"/>
      <c r="W7" s="3"/>
      <c r="X7" s="3"/>
      <c r="Y7" s="3"/>
      <c r="Z7" s="29"/>
      <c r="AA7" s="29"/>
      <c r="AB7" s="29"/>
      <c r="AC7" s="29"/>
      <c r="AD7" s="29"/>
      <c r="AE7" s="29"/>
      <c r="AG7" s="34"/>
    </row>
    <row r="8" spans="1:33" s="12" customFormat="1" ht="19.5" customHeight="1">
      <c r="A8" s="20" t="s">
        <v>1</v>
      </c>
      <c r="B8" s="10">
        <f aca="true" t="shared" si="0" ref="B8:AF8">SUM(B10:B12)</f>
        <v>22.599999999999998</v>
      </c>
      <c r="C8" s="10">
        <f t="shared" si="0"/>
        <v>22.9</v>
      </c>
      <c r="D8" s="10">
        <f t="shared" si="0"/>
        <v>23.7</v>
      </c>
      <c r="E8" s="10">
        <f t="shared" si="0"/>
        <v>22.8</v>
      </c>
      <c r="F8" s="10">
        <f t="shared" si="0"/>
        <v>20.6</v>
      </c>
      <c r="G8" s="10">
        <f t="shared" si="0"/>
        <v>21.1</v>
      </c>
      <c r="H8" s="10">
        <f t="shared" si="0"/>
        <v>20</v>
      </c>
      <c r="I8" s="10">
        <f t="shared" si="0"/>
        <v>22</v>
      </c>
      <c r="J8" s="10">
        <f t="shared" si="0"/>
        <v>20.7</v>
      </c>
      <c r="K8" s="10">
        <f t="shared" si="0"/>
        <v>23.299999999999997</v>
      </c>
      <c r="L8" s="10">
        <f t="shared" si="0"/>
        <v>23.3</v>
      </c>
      <c r="M8" s="10">
        <f t="shared" si="0"/>
        <v>21.7</v>
      </c>
      <c r="N8" s="10">
        <f t="shared" si="0"/>
        <v>22.4</v>
      </c>
      <c r="O8" s="10">
        <f t="shared" si="0"/>
        <v>23.6</v>
      </c>
      <c r="P8" s="10">
        <f t="shared" si="0"/>
        <v>22.5</v>
      </c>
      <c r="Q8" s="10">
        <f t="shared" si="0"/>
        <v>23.2</v>
      </c>
      <c r="R8" s="10">
        <f t="shared" si="0"/>
        <v>22.299999999999997</v>
      </c>
      <c r="S8" s="10">
        <f t="shared" si="0"/>
        <v>22.5</v>
      </c>
      <c r="T8" s="10">
        <f t="shared" si="0"/>
        <v>21</v>
      </c>
      <c r="U8" s="10">
        <f t="shared" si="0"/>
        <v>22.2</v>
      </c>
      <c r="V8" s="10">
        <f t="shared" si="0"/>
        <v>21.3</v>
      </c>
      <c r="W8" s="10">
        <f t="shared" si="0"/>
        <v>22.900000000000002</v>
      </c>
      <c r="X8" s="10">
        <f t="shared" si="0"/>
        <v>22.6</v>
      </c>
      <c r="Y8" s="10">
        <f t="shared" si="0"/>
        <v>20.9</v>
      </c>
      <c r="Z8" s="10">
        <f t="shared" si="0"/>
        <v>21.9</v>
      </c>
      <c r="AA8" s="10">
        <f t="shared" si="0"/>
        <v>22.3</v>
      </c>
      <c r="AB8" s="10">
        <f t="shared" si="0"/>
        <v>22.700000000000003</v>
      </c>
      <c r="AC8" s="10">
        <f t="shared" si="0"/>
        <v>21.2</v>
      </c>
      <c r="AD8" s="10">
        <f t="shared" si="0"/>
        <v>22.9</v>
      </c>
      <c r="AE8" s="10">
        <f t="shared" si="0"/>
        <v>21.599999999999998</v>
      </c>
      <c r="AF8" s="10">
        <f t="shared" si="0"/>
        <v>22.1</v>
      </c>
      <c r="AG8" s="24">
        <f>AVERAGE(B8:AF8)</f>
        <v>22.15483870967742</v>
      </c>
    </row>
    <row r="9" spans="1:33" ht="19.5" customHeight="1">
      <c r="A9" s="19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G9" s="35"/>
    </row>
    <row r="10" spans="1:33" ht="19.5" customHeight="1">
      <c r="A10" s="19" t="s">
        <v>21</v>
      </c>
      <c r="B10" s="1">
        <v>6.2</v>
      </c>
      <c r="C10" s="1">
        <v>6.6</v>
      </c>
      <c r="D10" s="1">
        <v>6</v>
      </c>
      <c r="E10" s="1">
        <v>6</v>
      </c>
      <c r="F10" s="1">
        <v>6</v>
      </c>
      <c r="G10" s="1">
        <v>5.7</v>
      </c>
      <c r="H10" s="1">
        <v>3.2</v>
      </c>
      <c r="I10" s="1">
        <v>4.5</v>
      </c>
      <c r="J10" s="1">
        <v>5.7</v>
      </c>
      <c r="K10" s="1">
        <v>6.4</v>
      </c>
      <c r="L10" s="1">
        <v>6</v>
      </c>
      <c r="M10" s="1">
        <v>6</v>
      </c>
      <c r="N10" s="1">
        <v>6</v>
      </c>
      <c r="O10" s="1">
        <v>6</v>
      </c>
      <c r="P10" s="1">
        <v>6.1</v>
      </c>
      <c r="Q10" s="1">
        <v>5.8</v>
      </c>
      <c r="R10" s="1">
        <v>5.9</v>
      </c>
      <c r="S10" s="1">
        <v>5.6</v>
      </c>
      <c r="T10" s="1">
        <v>5.3</v>
      </c>
      <c r="U10" s="1">
        <v>5.3</v>
      </c>
      <c r="V10" s="1">
        <v>5.3</v>
      </c>
      <c r="W10" s="1">
        <v>5.3</v>
      </c>
      <c r="X10" s="1">
        <v>5.4</v>
      </c>
      <c r="Y10" s="1">
        <v>5</v>
      </c>
      <c r="Z10" s="1">
        <v>4.1</v>
      </c>
      <c r="AA10" s="1">
        <v>5.7</v>
      </c>
      <c r="AB10" s="1">
        <v>5.1</v>
      </c>
      <c r="AC10" s="1">
        <v>5</v>
      </c>
      <c r="AD10" s="1">
        <v>5.1</v>
      </c>
      <c r="AE10" s="1">
        <v>4.7</v>
      </c>
      <c r="AF10" s="1">
        <v>5.3</v>
      </c>
      <c r="AG10" s="35">
        <f>AVERAGE(B10:AF10)</f>
        <v>5.493548387096773</v>
      </c>
    </row>
    <row r="11" spans="1:33" ht="19.5" customHeight="1">
      <c r="A11" s="1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43"/>
      <c r="AG11" s="35"/>
    </row>
    <row r="12" spans="1:33" s="33" customFormat="1" ht="19.5" customHeight="1">
      <c r="A12" s="19" t="s">
        <v>11</v>
      </c>
      <c r="B12" s="11">
        <v>16.4</v>
      </c>
      <c r="C12" s="11">
        <v>16.3</v>
      </c>
      <c r="D12" s="11">
        <v>17.7</v>
      </c>
      <c r="E12" s="11">
        <v>16.8</v>
      </c>
      <c r="F12" s="11">
        <v>14.6</v>
      </c>
      <c r="G12" s="11">
        <v>15.4</v>
      </c>
      <c r="H12" s="11">
        <v>16.8</v>
      </c>
      <c r="I12" s="11">
        <v>17.5</v>
      </c>
      <c r="J12" s="11">
        <v>15</v>
      </c>
      <c r="K12" s="11">
        <v>16.9</v>
      </c>
      <c r="L12" s="11">
        <v>17.3</v>
      </c>
      <c r="M12" s="11">
        <v>15.7</v>
      </c>
      <c r="N12" s="11">
        <v>16.4</v>
      </c>
      <c r="O12" s="11">
        <v>17.6</v>
      </c>
      <c r="P12" s="11">
        <v>16.4</v>
      </c>
      <c r="Q12" s="11">
        <v>17.4</v>
      </c>
      <c r="R12" s="11">
        <v>16.4</v>
      </c>
      <c r="S12" s="11">
        <v>16.9</v>
      </c>
      <c r="T12" s="11">
        <v>15.7</v>
      </c>
      <c r="U12" s="11">
        <v>16.9</v>
      </c>
      <c r="V12" s="11">
        <v>16</v>
      </c>
      <c r="W12" s="11">
        <v>17.6</v>
      </c>
      <c r="X12" s="11">
        <v>17.2</v>
      </c>
      <c r="Y12" s="11">
        <v>15.9</v>
      </c>
      <c r="Z12" s="11">
        <v>17.8</v>
      </c>
      <c r="AA12" s="11">
        <v>16.6</v>
      </c>
      <c r="AB12" s="11">
        <v>17.6</v>
      </c>
      <c r="AC12" s="11">
        <v>16.2</v>
      </c>
      <c r="AD12" s="11">
        <v>17.8</v>
      </c>
      <c r="AE12" s="11">
        <v>16.9</v>
      </c>
      <c r="AF12" s="11">
        <v>16.8</v>
      </c>
      <c r="AG12" s="35">
        <f>AVERAGE(B12:AF12)</f>
        <v>16.66129032258064</v>
      </c>
    </row>
    <row r="13" spans="1:33" ht="19.5" customHeight="1">
      <c r="A13" s="19"/>
      <c r="B13" s="11"/>
      <c r="C13" s="11"/>
      <c r="D13" s="11"/>
      <c r="E13" s="1"/>
      <c r="F13" s="1"/>
      <c r="G13" s="1"/>
      <c r="H13" s="1"/>
      <c r="I13" s="1"/>
      <c r="J13" s="11"/>
      <c r="K13" s="11"/>
      <c r="L13" s="1"/>
      <c r="M13" s="1"/>
      <c r="N13" s="1"/>
      <c r="O13" s="1"/>
      <c r="P13" s="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G13" s="36"/>
    </row>
    <row r="14" spans="1:33" s="12" customFormat="1" ht="19.5" customHeight="1">
      <c r="A14" s="20" t="s">
        <v>2</v>
      </c>
      <c r="B14" s="10">
        <f aca="true" t="shared" si="1" ref="B14:AF14">SUM(B16:B22)</f>
        <v>16.1</v>
      </c>
      <c r="C14" s="10">
        <f t="shared" si="1"/>
        <v>18.5</v>
      </c>
      <c r="D14" s="10">
        <f t="shared" si="1"/>
        <v>15.6</v>
      </c>
      <c r="E14" s="10">
        <f t="shared" si="1"/>
        <v>17.2</v>
      </c>
      <c r="F14" s="10">
        <f t="shared" si="1"/>
        <v>15.1</v>
      </c>
      <c r="G14" s="10">
        <f t="shared" si="1"/>
        <v>17.4</v>
      </c>
      <c r="H14" s="10">
        <f t="shared" si="1"/>
        <v>18.5</v>
      </c>
      <c r="I14" s="10">
        <f t="shared" si="1"/>
        <v>20</v>
      </c>
      <c r="J14" s="10">
        <f t="shared" si="1"/>
        <v>14.7</v>
      </c>
      <c r="K14" s="10">
        <f t="shared" si="1"/>
        <v>17.4</v>
      </c>
      <c r="L14" s="10">
        <f t="shared" si="1"/>
        <v>17.5</v>
      </c>
      <c r="M14" s="10">
        <f t="shared" si="1"/>
        <v>17.1</v>
      </c>
      <c r="N14" s="10">
        <f t="shared" si="1"/>
        <v>17.6</v>
      </c>
      <c r="O14" s="10">
        <f t="shared" si="1"/>
        <v>17.9</v>
      </c>
      <c r="P14" s="10">
        <f t="shared" si="1"/>
        <v>17.3</v>
      </c>
      <c r="Q14" s="10">
        <f t="shared" si="1"/>
        <v>17.674</v>
      </c>
      <c r="R14" s="10">
        <f t="shared" si="1"/>
        <v>17.579</v>
      </c>
      <c r="S14" s="10">
        <f t="shared" si="1"/>
        <v>17.277</v>
      </c>
      <c r="T14" s="10">
        <f t="shared" si="1"/>
        <v>17.586000000000002</v>
      </c>
      <c r="U14" s="10">
        <f t="shared" si="1"/>
        <v>17.428</v>
      </c>
      <c r="V14" s="10">
        <f t="shared" si="1"/>
        <v>16.933</v>
      </c>
      <c r="W14" s="10">
        <f t="shared" si="1"/>
        <v>17.352</v>
      </c>
      <c r="X14" s="10">
        <f t="shared" si="1"/>
        <v>17.490000000000002</v>
      </c>
      <c r="Y14" s="10">
        <f t="shared" si="1"/>
        <v>17.385</v>
      </c>
      <c r="Z14" s="10">
        <f t="shared" si="1"/>
        <v>16.582</v>
      </c>
      <c r="AA14" s="10">
        <f t="shared" si="1"/>
        <v>16.988999999999997</v>
      </c>
      <c r="AB14" s="10">
        <f t="shared" si="1"/>
        <v>16.989</v>
      </c>
      <c r="AC14" s="10">
        <f t="shared" si="1"/>
        <v>16.991</v>
      </c>
      <c r="AD14" s="10">
        <f t="shared" si="1"/>
        <v>16.901</v>
      </c>
      <c r="AE14" s="10">
        <f t="shared" si="1"/>
        <v>16.202</v>
      </c>
      <c r="AF14" s="10">
        <f t="shared" si="1"/>
        <v>16.895</v>
      </c>
      <c r="AG14" s="24">
        <f>AVERAGE(B14:AF14)</f>
        <v>17.16622580645161</v>
      </c>
    </row>
    <row r="15" spans="1:33" ht="19.5" customHeight="1">
      <c r="A15" s="1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G15" s="35"/>
    </row>
    <row r="16" spans="1:33" ht="19.5" customHeight="1">
      <c r="A16" s="19" t="s">
        <v>12</v>
      </c>
      <c r="B16" s="1">
        <v>14.5</v>
      </c>
      <c r="C16" s="1">
        <v>16.6</v>
      </c>
      <c r="D16" s="1">
        <v>12.1</v>
      </c>
      <c r="E16" s="1">
        <v>13.4</v>
      </c>
      <c r="F16" s="1">
        <v>13</v>
      </c>
      <c r="G16" s="1">
        <v>13.6</v>
      </c>
      <c r="H16" s="1">
        <v>14.4</v>
      </c>
      <c r="I16" s="1">
        <v>16.1</v>
      </c>
      <c r="J16" s="1">
        <v>11</v>
      </c>
      <c r="K16" s="1">
        <v>13.6</v>
      </c>
      <c r="L16" s="1">
        <v>13.5</v>
      </c>
      <c r="M16" s="1">
        <v>13.4</v>
      </c>
      <c r="N16" s="1">
        <v>13.8</v>
      </c>
      <c r="O16" s="1">
        <v>14</v>
      </c>
      <c r="P16" s="1">
        <v>13.5</v>
      </c>
      <c r="Q16" s="1">
        <v>13.6</v>
      </c>
      <c r="R16" s="1">
        <v>13.4</v>
      </c>
      <c r="S16" s="1">
        <v>13.2</v>
      </c>
      <c r="T16" s="1">
        <v>13.5</v>
      </c>
      <c r="U16" s="1">
        <v>13.4</v>
      </c>
      <c r="V16" s="1">
        <v>13.1</v>
      </c>
      <c r="W16" s="1">
        <v>13.5</v>
      </c>
      <c r="X16" s="1">
        <v>13.3</v>
      </c>
      <c r="Y16" s="1">
        <v>13.6</v>
      </c>
      <c r="Z16" s="1">
        <v>12.5</v>
      </c>
      <c r="AA16" s="1">
        <v>12.7</v>
      </c>
      <c r="AB16" s="1">
        <v>12.8</v>
      </c>
      <c r="AC16" s="1">
        <v>12.6</v>
      </c>
      <c r="AD16" s="1">
        <v>12.5</v>
      </c>
      <c r="AE16" s="1">
        <v>11.9</v>
      </c>
      <c r="AF16" s="1">
        <v>12.5</v>
      </c>
      <c r="AG16" s="35">
        <f>AVERAGE(B16:AF16)</f>
        <v>13.374193548387098</v>
      </c>
    </row>
    <row r="17" spans="1:33" ht="19.5" customHeight="1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G17" s="35"/>
    </row>
    <row r="18" spans="1:33" ht="19.5" customHeight="1">
      <c r="A18" s="19" t="s">
        <v>19</v>
      </c>
      <c r="B18" s="1">
        <v>1.6</v>
      </c>
      <c r="C18" s="1">
        <v>1.9</v>
      </c>
      <c r="D18" s="1">
        <v>3.5</v>
      </c>
      <c r="E18" s="1">
        <v>3.8</v>
      </c>
      <c r="F18" s="1">
        <v>2.1</v>
      </c>
      <c r="G18" s="1">
        <v>3.8</v>
      </c>
      <c r="H18" s="1">
        <v>4.1</v>
      </c>
      <c r="I18" s="1">
        <v>3.9</v>
      </c>
      <c r="J18" s="1">
        <v>3.7</v>
      </c>
      <c r="K18" s="1">
        <v>3.8</v>
      </c>
      <c r="L18" s="1">
        <v>4</v>
      </c>
      <c r="M18" s="1">
        <v>3.7</v>
      </c>
      <c r="N18" s="1">
        <v>3.8</v>
      </c>
      <c r="O18" s="1">
        <v>3.9</v>
      </c>
      <c r="P18" s="1">
        <v>3.8</v>
      </c>
      <c r="Q18" s="1">
        <v>3.8</v>
      </c>
      <c r="R18" s="1">
        <v>3.9</v>
      </c>
      <c r="S18" s="1">
        <v>3.8</v>
      </c>
      <c r="T18" s="1">
        <v>3.8</v>
      </c>
      <c r="U18" s="1">
        <v>3.9</v>
      </c>
      <c r="V18" s="1">
        <v>3.8</v>
      </c>
      <c r="W18" s="1">
        <v>3.8</v>
      </c>
      <c r="X18" s="1">
        <v>3.8</v>
      </c>
      <c r="Y18" s="1">
        <v>3.4</v>
      </c>
      <c r="Z18" s="1">
        <v>3.7</v>
      </c>
      <c r="AA18" s="1">
        <v>3.9</v>
      </c>
      <c r="AB18" s="1">
        <v>3.8</v>
      </c>
      <c r="AC18" s="1">
        <v>4</v>
      </c>
      <c r="AD18" s="1">
        <v>4</v>
      </c>
      <c r="AE18" s="1">
        <v>3.9</v>
      </c>
      <c r="AF18" s="1">
        <v>4</v>
      </c>
      <c r="AG18" s="35">
        <f>AVERAGE(B18:AF18)</f>
        <v>3.635483870967742</v>
      </c>
    </row>
    <row r="19" spans="1:33" ht="19.5" customHeight="1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G19" s="35"/>
    </row>
    <row r="20" spans="1:33" ht="19.5" customHeight="1">
      <c r="A20" s="19" t="s">
        <v>20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35">
        <f>AVERAGE(B20:AF20)</f>
        <v>0</v>
      </c>
    </row>
    <row r="21" spans="1:33" ht="19.5" customHeight="1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G21" s="35"/>
    </row>
    <row r="22" spans="1:33" ht="19.5" customHeight="1">
      <c r="A22" s="19" t="s">
        <v>18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0.274</v>
      </c>
      <c r="R22" s="11">
        <v>0.279</v>
      </c>
      <c r="S22" s="11">
        <v>0.277</v>
      </c>
      <c r="T22" s="11">
        <v>0.286</v>
      </c>
      <c r="U22" s="11">
        <v>0.128</v>
      </c>
      <c r="V22" s="11">
        <v>0.033</v>
      </c>
      <c r="W22" s="11">
        <v>0.052</v>
      </c>
      <c r="X22" s="11">
        <v>0.39</v>
      </c>
      <c r="Y22" s="11">
        <v>0.385</v>
      </c>
      <c r="Z22" s="11">
        <v>0.382</v>
      </c>
      <c r="AA22" s="11">
        <v>0.389</v>
      </c>
      <c r="AB22" s="11">
        <v>0.389</v>
      </c>
      <c r="AC22" s="11">
        <v>0.391</v>
      </c>
      <c r="AD22" s="11">
        <v>0.401</v>
      </c>
      <c r="AE22" s="11">
        <v>0.402</v>
      </c>
      <c r="AF22" s="11">
        <v>0.395</v>
      </c>
      <c r="AG22" s="35">
        <f>AVERAGE(B22:AF22)</f>
        <v>0.15654838709677418</v>
      </c>
    </row>
    <row r="23" spans="1:33" s="33" customFormat="1" ht="19.5" customHeight="1">
      <c r="A23" s="19"/>
      <c r="B23" s="1"/>
      <c r="C23" s="1"/>
      <c r="D23" s="11"/>
      <c r="E23" s="11"/>
      <c r="F23" s="11"/>
      <c r="G23" s="11"/>
      <c r="H23" s="11"/>
      <c r="I23" s="1"/>
      <c r="J23" s="11"/>
      <c r="K23" s="1"/>
      <c r="L23" s="1"/>
      <c r="M23" s="1"/>
      <c r="N23" s="1"/>
      <c r="O23" s="1"/>
      <c r="P23" s="1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G23" s="35"/>
    </row>
    <row r="24" spans="1:33" s="12" customFormat="1" ht="19.5" customHeight="1">
      <c r="A24" s="20" t="s">
        <v>3</v>
      </c>
      <c r="B24" s="10">
        <f aca="true" t="shared" si="2" ref="B24:AF24">SUM(B26+B32+B34+B36+B38)</f>
        <v>19.200000000000003</v>
      </c>
      <c r="C24" s="10">
        <f t="shared" si="2"/>
        <v>19.5</v>
      </c>
      <c r="D24" s="10">
        <f t="shared" si="2"/>
        <v>19.1</v>
      </c>
      <c r="E24" s="10">
        <f t="shared" si="2"/>
        <v>19.5</v>
      </c>
      <c r="F24" s="10">
        <f t="shared" si="2"/>
        <v>19.6</v>
      </c>
      <c r="G24" s="10">
        <f t="shared" si="2"/>
        <v>19.400000000000002</v>
      </c>
      <c r="H24" s="10">
        <f t="shared" si="2"/>
        <v>19.3</v>
      </c>
      <c r="I24" s="10">
        <f t="shared" si="2"/>
        <v>18.700000000000003</v>
      </c>
      <c r="J24" s="10">
        <f t="shared" si="2"/>
        <v>19.7</v>
      </c>
      <c r="K24" s="10">
        <f t="shared" si="2"/>
        <v>23</v>
      </c>
      <c r="L24" s="10">
        <f t="shared" si="2"/>
        <v>23</v>
      </c>
      <c r="M24" s="10">
        <f t="shared" si="2"/>
        <v>22.6</v>
      </c>
      <c r="N24" s="10">
        <f t="shared" si="2"/>
        <v>22.6</v>
      </c>
      <c r="O24" s="10">
        <f t="shared" si="2"/>
        <v>22.1</v>
      </c>
      <c r="P24" s="10">
        <f t="shared" si="2"/>
        <v>21.5</v>
      </c>
      <c r="Q24" s="10">
        <f t="shared" si="2"/>
        <v>22.7</v>
      </c>
      <c r="R24" s="10">
        <f t="shared" si="2"/>
        <v>22.7</v>
      </c>
      <c r="S24" s="10">
        <f t="shared" si="2"/>
        <v>22.2</v>
      </c>
      <c r="T24" s="10">
        <f t="shared" si="2"/>
        <v>21.8</v>
      </c>
      <c r="U24" s="10">
        <f t="shared" si="2"/>
        <v>21.900000000000002</v>
      </c>
      <c r="V24" s="10">
        <f t="shared" si="2"/>
        <v>21.7</v>
      </c>
      <c r="W24" s="10">
        <f t="shared" si="2"/>
        <v>22.400000000000002</v>
      </c>
      <c r="X24" s="10">
        <f t="shared" si="2"/>
        <v>22.2</v>
      </c>
      <c r="Y24" s="10">
        <f t="shared" si="2"/>
        <v>20.900000000000002</v>
      </c>
      <c r="Z24" s="10">
        <f t="shared" si="2"/>
        <v>20.900000000000002</v>
      </c>
      <c r="AA24" s="10">
        <f t="shared" si="2"/>
        <v>20.900000000000002</v>
      </c>
      <c r="AB24" s="10">
        <f t="shared" si="2"/>
        <v>21.8</v>
      </c>
      <c r="AC24" s="10">
        <f t="shared" si="2"/>
        <v>22.5</v>
      </c>
      <c r="AD24" s="10">
        <f t="shared" si="2"/>
        <v>23.400000000000002</v>
      </c>
      <c r="AE24" s="10">
        <f t="shared" si="2"/>
        <v>22.400000000000002</v>
      </c>
      <c r="AF24" s="10">
        <f t="shared" si="2"/>
        <v>22.4</v>
      </c>
      <c r="AG24" s="24">
        <f>AVERAGE(B24:AF24)</f>
        <v>21.341935483870962</v>
      </c>
    </row>
    <row r="25" spans="1:33" ht="19.5" customHeight="1">
      <c r="A25" s="19"/>
      <c r="AG25" s="36"/>
    </row>
    <row r="26" spans="1:33" ht="19.5" customHeight="1">
      <c r="A26" s="19" t="s">
        <v>13</v>
      </c>
      <c r="B26" s="1">
        <v>18.1</v>
      </c>
      <c r="C26" s="1">
        <v>18.4</v>
      </c>
      <c r="D26" s="1">
        <v>18</v>
      </c>
      <c r="E26" s="1">
        <v>18.4</v>
      </c>
      <c r="F26" s="1">
        <v>18.5</v>
      </c>
      <c r="G26" s="1">
        <v>18.3</v>
      </c>
      <c r="H26" s="1">
        <v>18.2</v>
      </c>
      <c r="I26" s="1">
        <v>17.6</v>
      </c>
      <c r="J26" s="1">
        <v>18.4</v>
      </c>
      <c r="K26" s="1">
        <v>21.7</v>
      </c>
      <c r="L26" s="1">
        <v>21.7</v>
      </c>
      <c r="M26" s="1">
        <v>21.3</v>
      </c>
      <c r="N26" s="1">
        <v>21.3</v>
      </c>
      <c r="O26" s="1">
        <v>20.8</v>
      </c>
      <c r="P26" s="1">
        <v>20.2</v>
      </c>
      <c r="Q26" s="1">
        <v>21.4</v>
      </c>
      <c r="R26" s="1">
        <v>21.4</v>
      </c>
      <c r="S26" s="1">
        <v>20.9</v>
      </c>
      <c r="T26" s="1">
        <v>20.5</v>
      </c>
      <c r="U26" s="1">
        <v>20.6</v>
      </c>
      <c r="V26" s="1">
        <v>20.4</v>
      </c>
      <c r="W26" s="1">
        <v>21.1</v>
      </c>
      <c r="X26" s="1">
        <v>20.9</v>
      </c>
      <c r="Y26" s="1">
        <v>19.6</v>
      </c>
      <c r="Z26" s="1">
        <v>19.6</v>
      </c>
      <c r="AA26" s="1">
        <v>19.6</v>
      </c>
      <c r="AB26" s="1">
        <v>20.5</v>
      </c>
      <c r="AC26" s="1">
        <v>21.2</v>
      </c>
      <c r="AD26" s="1">
        <v>22.1</v>
      </c>
      <c r="AE26" s="1">
        <v>21.1</v>
      </c>
      <c r="AF26" s="1">
        <v>18.9</v>
      </c>
      <c r="AG26" s="35">
        <f>AVERAGE(B26:AF26)</f>
        <v>20.02258064516129</v>
      </c>
    </row>
    <row r="27" spans="1:33" ht="19.5" customHeight="1">
      <c r="A27" s="19" t="s">
        <v>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35">
        <f>AVERAGE(B27:AF27)</f>
        <v>0</v>
      </c>
    </row>
    <row r="28" spans="1:33" ht="19.5" customHeight="1">
      <c r="A28" s="19" t="s">
        <v>8</v>
      </c>
      <c r="B28" s="8">
        <v>45</v>
      </c>
      <c r="C28" s="8">
        <v>47</v>
      </c>
      <c r="D28" s="8">
        <v>47</v>
      </c>
      <c r="E28" s="8">
        <v>47</v>
      </c>
      <c r="F28" s="8">
        <v>41</v>
      </c>
      <c r="G28" s="8">
        <v>41</v>
      </c>
      <c r="H28" s="8">
        <v>40</v>
      </c>
      <c r="I28" s="8">
        <v>58</v>
      </c>
      <c r="J28" s="8">
        <v>74</v>
      </c>
      <c r="K28" s="8">
        <v>94</v>
      </c>
      <c r="L28" s="8">
        <v>86</v>
      </c>
      <c r="M28" s="8">
        <v>52</v>
      </c>
      <c r="N28" s="8">
        <v>50</v>
      </c>
      <c r="O28" s="8">
        <v>44</v>
      </c>
      <c r="P28" s="8">
        <v>45</v>
      </c>
      <c r="Q28" s="8">
        <v>50</v>
      </c>
      <c r="R28" s="8">
        <v>21</v>
      </c>
      <c r="S28" s="8">
        <v>46</v>
      </c>
      <c r="T28" s="8">
        <v>56</v>
      </c>
      <c r="U28" s="8">
        <v>242</v>
      </c>
      <c r="V28" s="8">
        <v>233</v>
      </c>
      <c r="W28" s="8">
        <v>168</v>
      </c>
      <c r="X28" s="8">
        <v>116</v>
      </c>
      <c r="Y28" s="8">
        <v>122</v>
      </c>
      <c r="Z28" s="8">
        <v>80</v>
      </c>
      <c r="AA28" s="8">
        <v>72</v>
      </c>
      <c r="AB28" s="8">
        <v>73</v>
      </c>
      <c r="AC28" s="8">
        <v>65</v>
      </c>
      <c r="AD28" s="8">
        <v>60</v>
      </c>
      <c r="AE28" s="8">
        <v>58</v>
      </c>
      <c r="AF28" s="8">
        <v>64</v>
      </c>
      <c r="AG28" s="35">
        <f>AVERAGE(B28:AF28)</f>
        <v>75.38709677419355</v>
      </c>
    </row>
    <row r="29" spans="1:33" ht="19.5" customHeight="1">
      <c r="A29" s="21" t="s">
        <v>22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35"/>
    </row>
    <row r="30" spans="1:33" ht="19.5" customHeight="1">
      <c r="A30" s="21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37"/>
    </row>
    <row r="31" spans="1:33" ht="19.5" customHeight="1">
      <c r="A31" s="21" t="s">
        <v>24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37"/>
    </row>
    <row r="32" spans="1:33" ht="19.5" customHeight="1">
      <c r="A32" s="19" t="s">
        <v>14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8">
        <v>2.2</v>
      </c>
      <c r="AG32" s="35">
        <f>AVERAGE(B32:AF32)</f>
        <v>0.07096774193548387</v>
      </c>
    </row>
    <row r="33" spans="1:33" ht="19.5" customHeight="1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43"/>
      <c r="AG33" s="37"/>
    </row>
    <row r="34" spans="1:33" ht="19.5" customHeight="1">
      <c r="A34" s="19" t="s">
        <v>19</v>
      </c>
      <c r="B34" s="1">
        <v>1.1</v>
      </c>
      <c r="C34" s="1">
        <v>1.1</v>
      </c>
      <c r="D34" s="1">
        <v>1.1</v>
      </c>
      <c r="E34" s="1">
        <v>1.1</v>
      </c>
      <c r="F34" s="1">
        <v>1.1</v>
      </c>
      <c r="G34" s="1">
        <v>1.1</v>
      </c>
      <c r="H34" s="1">
        <v>1.1</v>
      </c>
      <c r="I34" s="1">
        <v>1.1</v>
      </c>
      <c r="J34" s="1">
        <v>1.3</v>
      </c>
      <c r="K34" s="1">
        <v>1.3</v>
      </c>
      <c r="L34" s="1">
        <v>1.3</v>
      </c>
      <c r="M34" s="1">
        <v>1.3</v>
      </c>
      <c r="N34" s="1">
        <v>1.3</v>
      </c>
      <c r="O34" s="1">
        <v>1.3</v>
      </c>
      <c r="P34" s="1">
        <v>1.3</v>
      </c>
      <c r="Q34" s="1">
        <v>1.3</v>
      </c>
      <c r="R34" s="1">
        <v>1.3</v>
      </c>
      <c r="S34" s="1">
        <v>1.3</v>
      </c>
      <c r="T34" s="1">
        <v>1.3</v>
      </c>
      <c r="U34" s="1">
        <v>1.3</v>
      </c>
      <c r="V34" s="1">
        <v>1.3</v>
      </c>
      <c r="W34" s="1">
        <v>1.3</v>
      </c>
      <c r="X34" s="1">
        <v>1.3</v>
      </c>
      <c r="Y34" s="1">
        <v>1.3</v>
      </c>
      <c r="Z34" s="1">
        <v>1.3</v>
      </c>
      <c r="AA34" s="1">
        <v>1.3</v>
      </c>
      <c r="AB34" s="1">
        <v>1.3</v>
      </c>
      <c r="AC34" s="1">
        <v>1.3</v>
      </c>
      <c r="AD34" s="1">
        <v>1.3</v>
      </c>
      <c r="AE34" s="1">
        <v>1.3</v>
      </c>
      <c r="AF34" s="1">
        <v>1.3</v>
      </c>
      <c r="AG34" s="35">
        <f>AVERAGE(B34:AF34)</f>
        <v>1.2483870967741935</v>
      </c>
    </row>
    <row r="35" spans="1:33" ht="19.5" customHeight="1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43"/>
      <c r="AG35" s="35"/>
    </row>
    <row r="36" spans="1:33" ht="19.5" customHeight="1">
      <c r="A36" s="19" t="s">
        <v>17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35">
        <f>AVERAGE(B36:AF36)</f>
        <v>0</v>
      </c>
    </row>
    <row r="37" spans="1:33" ht="19.5" customHeight="1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43"/>
      <c r="AG37" s="35"/>
    </row>
    <row r="38" spans="1:33" ht="19.5" customHeight="1">
      <c r="A38" s="19" t="s">
        <v>18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35">
        <f>AVERAGE(B38:AF38)</f>
        <v>0</v>
      </c>
    </row>
    <row r="39" spans="1:33" ht="19.5" customHeight="1">
      <c r="A39" s="19"/>
      <c r="AG39" s="35"/>
    </row>
    <row r="40" spans="1:33" s="17" customFormat="1" ht="19.5" customHeight="1">
      <c r="A40" s="20" t="s">
        <v>5</v>
      </c>
      <c r="B40" s="10">
        <f aca="true" t="shared" si="3" ref="B40:AF40">SUM(B42:B48)</f>
        <v>2.9</v>
      </c>
      <c r="C40" s="10">
        <f t="shared" si="3"/>
        <v>3.1999999999999997</v>
      </c>
      <c r="D40" s="10">
        <f t="shared" si="3"/>
        <v>3.1</v>
      </c>
      <c r="E40" s="10">
        <f t="shared" si="3"/>
        <v>4.1</v>
      </c>
      <c r="F40" s="10">
        <f t="shared" si="3"/>
        <v>3.5</v>
      </c>
      <c r="G40" s="10">
        <f t="shared" si="3"/>
        <v>3.0999999999999996</v>
      </c>
      <c r="H40" s="10">
        <f t="shared" si="3"/>
        <v>3.7</v>
      </c>
      <c r="I40" s="10">
        <f t="shared" si="3"/>
        <v>3.4</v>
      </c>
      <c r="J40" s="10">
        <f t="shared" si="3"/>
        <v>3</v>
      </c>
      <c r="K40" s="10">
        <f t="shared" si="3"/>
        <v>4.4</v>
      </c>
      <c r="L40" s="10">
        <f t="shared" si="3"/>
        <v>3.8000000000000003</v>
      </c>
      <c r="M40" s="10">
        <f t="shared" si="3"/>
        <v>2.6</v>
      </c>
      <c r="N40" s="10">
        <f t="shared" si="3"/>
        <v>3.1</v>
      </c>
      <c r="O40" s="10">
        <f t="shared" si="3"/>
        <v>3.9000000000000004</v>
      </c>
      <c r="P40" s="10">
        <f t="shared" si="3"/>
        <v>4</v>
      </c>
      <c r="Q40" s="10">
        <f t="shared" si="3"/>
        <v>3.7</v>
      </c>
      <c r="R40" s="10">
        <f t="shared" si="3"/>
        <v>3.7</v>
      </c>
      <c r="S40" s="10">
        <f t="shared" si="3"/>
        <v>3.3</v>
      </c>
      <c r="T40" s="10">
        <f t="shared" si="3"/>
        <v>3.1999999999999997</v>
      </c>
      <c r="U40" s="10">
        <f t="shared" si="3"/>
        <v>3.3</v>
      </c>
      <c r="V40" s="10">
        <f t="shared" si="3"/>
        <v>3.3</v>
      </c>
      <c r="W40" s="10">
        <f t="shared" si="3"/>
        <v>4.5</v>
      </c>
      <c r="X40" s="10">
        <f t="shared" si="3"/>
        <v>3.8</v>
      </c>
      <c r="Y40" s="10">
        <f t="shared" si="3"/>
        <v>3.2</v>
      </c>
      <c r="Z40" s="10">
        <f t="shared" si="3"/>
        <v>4.1</v>
      </c>
      <c r="AA40" s="10">
        <f t="shared" si="3"/>
        <v>2.8</v>
      </c>
      <c r="AB40" s="10">
        <f t="shared" si="3"/>
        <v>3.9</v>
      </c>
      <c r="AC40" s="10">
        <f t="shared" si="3"/>
        <v>3.6</v>
      </c>
      <c r="AD40" s="10">
        <f t="shared" si="3"/>
        <v>4.3</v>
      </c>
      <c r="AE40" s="10">
        <f t="shared" si="3"/>
        <v>3</v>
      </c>
      <c r="AF40" s="10">
        <f t="shared" si="3"/>
        <v>3.3</v>
      </c>
      <c r="AG40" s="24">
        <f>AVERAGE(B40:AF40)</f>
        <v>3.5096774193548383</v>
      </c>
    </row>
    <row r="41" spans="1:33" ht="19.5" customHeight="1">
      <c r="A41" s="22"/>
      <c r="B41" s="1"/>
      <c r="C41" s="1"/>
      <c r="D41" s="11"/>
      <c r="E41" s="1"/>
      <c r="F41" s="11"/>
      <c r="G41" s="11"/>
      <c r="H41" s="1"/>
      <c r="I41" s="1"/>
      <c r="J41" s="1"/>
      <c r="K41" s="1"/>
      <c r="L41" s="1"/>
      <c r="M41" s="1"/>
      <c r="N41" s="1"/>
      <c r="O41" s="1"/>
      <c r="P41" s="1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36"/>
    </row>
    <row r="42" spans="1:33" ht="19.5" customHeight="1">
      <c r="A42" s="19" t="s">
        <v>15</v>
      </c>
      <c r="B42" s="1">
        <v>2.1</v>
      </c>
      <c r="C42" s="1">
        <v>2.4</v>
      </c>
      <c r="D42" s="1">
        <v>2.2</v>
      </c>
      <c r="E42" s="1">
        <v>2.6</v>
      </c>
      <c r="F42" s="1">
        <v>2</v>
      </c>
      <c r="G42" s="1">
        <v>1.9</v>
      </c>
      <c r="H42" s="1">
        <v>2.6</v>
      </c>
      <c r="I42" s="1">
        <v>2.3</v>
      </c>
      <c r="J42" s="1">
        <v>2</v>
      </c>
      <c r="K42" s="1">
        <v>2.2</v>
      </c>
      <c r="L42" s="1">
        <v>2.2</v>
      </c>
      <c r="M42" s="1">
        <v>1.1</v>
      </c>
      <c r="N42" s="1">
        <v>1</v>
      </c>
      <c r="O42" s="1">
        <v>1.5</v>
      </c>
      <c r="P42" s="1">
        <v>2.2</v>
      </c>
      <c r="Q42" s="1">
        <v>1.9</v>
      </c>
      <c r="R42" s="1">
        <v>2</v>
      </c>
      <c r="S42" s="1">
        <v>2.3</v>
      </c>
      <c r="T42" s="1">
        <v>2.3</v>
      </c>
      <c r="U42" s="1">
        <v>2.4</v>
      </c>
      <c r="V42" s="1">
        <v>2.4</v>
      </c>
      <c r="W42" s="1">
        <v>2.4</v>
      </c>
      <c r="X42" s="1">
        <v>1.9</v>
      </c>
      <c r="Y42" s="1">
        <v>1</v>
      </c>
      <c r="Z42" s="1">
        <v>1.1</v>
      </c>
      <c r="AA42" s="1">
        <v>0.9</v>
      </c>
      <c r="AB42" s="1">
        <v>2</v>
      </c>
      <c r="AC42" s="1">
        <v>1.8</v>
      </c>
      <c r="AD42" s="1">
        <v>1.9</v>
      </c>
      <c r="AE42" s="1">
        <v>2.2</v>
      </c>
      <c r="AF42" s="1">
        <v>2.5</v>
      </c>
      <c r="AG42" s="35">
        <f>AVERAGE(B42:AF42)</f>
        <v>1.9774193548387093</v>
      </c>
    </row>
    <row r="43" spans="1:33" ht="19.5" customHeight="1">
      <c r="A43" s="19"/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G43" s="35"/>
    </row>
    <row r="44" spans="1:33" ht="19.5" customHeight="1">
      <c r="A44" s="19" t="s">
        <v>16</v>
      </c>
      <c r="B44" s="1">
        <v>0.3</v>
      </c>
      <c r="C44" s="1">
        <v>0.3</v>
      </c>
      <c r="D44" s="1">
        <v>0.3</v>
      </c>
      <c r="E44" s="1">
        <v>1</v>
      </c>
      <c r="F44" s="1">
        <v>1</v>
      </c>
      <c r="G44" s="1">
        <v>0.7</v>
      </c>
      <c r="H44" s="1">
        <v>0.6</v>
      </c>
      <c r="I44" s="1">
        <v>0.6</v>
      </c>
      <c r="J44" s="1">
        <v>0.5</v>
      </c>
      <c r="K44" s="1">
        <v>0.5</v>
      </c>
      <c r="L44" s="1">
        <v>0.5</v>
      </c>
      <c r="M44" s="1">
        <v>0.5</v>
      </c>
      <c r="N44" s="1">
        <v>0.5</v>
      </c>
      <c r="O44" s="1">
        <v>0.7</v>
      </c>
      <c r="P44" s="1">
        <v>1.3</v>
      </c>
      <c r="Q44" s="1">
        <v>1.3</v>
      </c>
      <c r="R44" s="1">
        <v>1</v>
      </c>
      <c r="S44" s="1">
        <v>0.5</v>
      </c>
      <c r="T44" s="1">
        <v>0.4</v>
      </c>
      <c r="U44" s="1">
        <v>0.4</v>
      </c>
      <c r="V44" s="1">
        <v>0.4</v>
      </c>
      <c r="W44" s="1">
        <v>0.4</v>
      </c>
      <c r="X44" s="1">
        <v>0.4</v>
      </c>
      <c r="Y44" s="1">
        <v>0.4</v>
      </c>
      <c r="Z44" s="49">
        <v>1</v>
      </c>
      <c r="AA44" s="1">
        <v>0.3</v>
      </c>
      <c r="AB44" s="1">
        <v>0.3</v>
      </c>
      <c r="AC44" s="1">
        <v>0.3</v>
      </c>
      <c r="AD44" s="1">
        <v>0.3</v>
      </c>
      <c r="AE44" s="1">
        <v>0.3</v>
      </c>
      <c r="AF44" s="1">
        <v>0.3</v>
      </c>
      <c r="AG44" s="35">
        <f>AVERAGE(B44:AF44)</f>
        <v>0.5580645161290324</v>
      </c>
    </row>
    <row r="45" spans="1:33" ht="19.5" customHeight="1">
      <c r="A45" s="19"/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G45" s="35"/>
    </row>
    <row r="46" spans="1:33" ht="19.5" customHeight="1">
      <c r="A46" s="19" t="s">
        <v>28</v>
      </c>
      <c r="B46" s="1">
        <v>0.5</v>
      </c>
      <c r="C46" s="1">
        <v>0.5</v>
      </c>
      <c r="D46" s="1">
        <v>0.6</v>
      </c>
      <c r="E46" s="1">
        <v>0.5</v>
      </c>
      <c r="F46" s="1">
        <v>0.5</v>
      </c>
      <c r="G46" s="1">
        <v>0.5</v>
      </c>
      <c r="H46" s="1">
        <v>0.5</v>
      </c>
      <c r="I46" s="1">
        <v>0.5</v>
      </c>
      <c r="J46" s="1">
        <v>0.5</v>
      </c>
      <c r="K46" s="1">
        <v>1.7</v>
      </c>
      <c r="L46" s="1">
        <v>1.1</v>
      </c>
      <c r="M46" s="1">
        <v>1</v>
      </c>
      <c r="N46" s="1">
        <v>1.6</v>
      </c>
      <c r="O46" s="1">
        <v>1.7</v>
      </c>
      <c r="P46" s="1">
        <v>0.5</v>
      </c>
      <c r="Q46" s="1">
        <v>0.5</v>
      </c>
      <c r="R46" s="1">
        <v>0.7</v>
      </c>
      <c r="S46" s="1">
        <v>0.5</v>
      </c>
      <c r="T46" s="1">
        <v>0.5</v>
      </c>
      <c r="U46" s="1">
        <v>0.5</v>
      </c>
      <c r="V46" s="1">
        <v>0.5</v>
      </c>
      <c r="W46" s="1">
        <v>1.7</v>
      </c>
      <c r="X46" s="1">
        <v>1.5</v>
      </c>
      <c r="Y46" s="1">
        <v>1.8</v>
      </c>
      <c r="Z46" s="1">
        <v>2</v>
      </c>
      <c r="AA46" s="1">
        <v>1.6</v>
      </c>
      <c r="AB46" s="1">
        <v>1.6</v>
      </c>
      <c r="AC46" s="1">
        <v>1.5</v>
      </c>
      <c r="AD46" s="1">
        <v>2.1</v>
      </c>
      <c r="AE46" s="1">
        <v>0.5</v>
      </c>
      <c r="AF46" s="1">
        <v>0.5</v>
      </c>
      <c r="AG46" s="35">
        <f>AVERAGE(B46:AF46)</f>
        <v>0.9741935483870968</v>
      </c>
    </row>
    <row r="47" spans="1:33" ht="19.5" customHeight="1">
      <c r="A47" s="19"/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G47" s="35"/>
    </row>
    <row r="48" spans="1:33" ht="19.5" customHeight="1">
      <c r="A48" s="19" t="s">
        <v>17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35">
        <f>AVERAGE(B48:AF48)</f>
        <v>0</v>
      </c>
    </row>
    <row r="49" spans="1:33" ht="19.5" customHeight="1">
      <c r="A49" s="19"/>
      <c r="AG49" s="35"/>
    </row>
    <row r="50" spans="1:33" s="12" customFormat="1" ht="19.5" customHeight="1">
      <c r="A50" s="20" t="s">
        <v>29</v>
      </c>
      <c r="B50" s="15">
        <f aca="true" t="shared" si="4" ref="B50:AF50">B52</f>
        <v>0.386</v>
      </c>
      <c r="C50" s="15">
        <f t="shared" si="4"/>
        <v>0.388</v>
      </c>
      <c r="D50" s="15">
        <f t="shared" si="4"/>
        <v>0.485</v>
      </c>
      <c r="E50" s="15">
        <f t="shared" si="4"/>
        <v>0.367</v>
      </c>
      <c r="F50" s="15">
        <f t="shared" si="4"/>
        <v>0.315</v>
      </c>
      <c r="G50" s="15">
        <f t="shared" si="4"/>
        <v>0.333</v>
      </c>
      <c r="H50" s="15">
        <f t="shared" si="4"/>
        <v>0.345</v>
      </c>
      <c r="I50" s="15">
        <f t="shared" si="4"/>
        <v>0.408</v>
      </c>
      <c r="J50" s="15">
        <f t="shared" si="4"/>
        <v>0.407</v>
      </c>
      <c r="K50" s="15">
        <f t="shared" si="4"/>
        <v>0.439</v>
      </c>
      <c r="L50" s="15">
        <f t="shared" si="4"/>
        <v>0.417</v>
      </c>
      <c r="M50" s="15">
        <f t="shared" si="4"/>
        <v>0.367</v>
      </c>
      <c r="N50" s="15">
        <f t="shared" si="4"/>
        <v>0.336</v>
      </c>
      <c r="O50" s="15">
        <f t="shared" si="4"/>
        <v>0.336</v>
      </c>
      <c r="P50" s="15">
        <f t="shared" si="4"/>
        <v>0.465</v>
      </c>
      <c r="Q50" s="15">
        <f t="shared" si="4"/>
        <v>0.447</v>
      </c>
      <c r="R50" s="15">
        <f t="shared" si="4"/>
        <v>0.341</v>
      </c>
      <c r="S50" s="15">
        <f t="shared" si="4"/>
        <v>0.34</v>
      </c>
      <c r="T50" s="15">
        <f t="shared" si="4"/>
        <v>0.329</v>
      </c>
      <c r="U50" s="15">
        <f t="shared" si="4"/>
        <v>0.379</v>
      </c>
      <c r="V50" s="15">
        <f t="shared" si="4"/>
        <v>0.339</v>
      </c>
      <c r="W50" s="15">
        <f t="shared" si="4"/>
        <v>0.361</v>
      </c>
      <c r="X50" s="15">
        <f t="shared" si="4"/>
        <v>0.44</v>
      </c>
      <c r="Y50" s="15">
        <f t="shared" si="4"/>
        <v>0.434</v>
      </c>
      <c r="Z50" s="15">
        <f t="shared" si="4"/>
        <v>0.378</v>
      </c>
      <c r="AA50" s="15">
        <f t="shared" si="4"/>
        <v>0.364</v>
      </c>
      <c r="AB50" s="15">
        <f t="shared" si="4"/>
        <v>0.366</v>
      </c>
      <c r="AC50" s="15">
        <f t="shared" si="4"/>
        <v>0.389</v>
      </c>
      <c r="AD50" s="15">
        <f t="shared" si="4"/>
        <v>0.36</v>
      </c>
      <c r="AE50" s="15">
        <f t="shared" si="4"/>
        <v>0.379</v>
      </c>
      <c r="AF50" s="15">
        <f t="shared" si="4"/>
        <v>0.39</v>
      </c>
      <c r="AG50" s="24">
        <f>AVERAGE(B50:AF50)</f>
        <v>0.38161290322580643</v>
      </c>
    </row>
    <row r="51" spans="1:33" s="33" customFormat="1" ht="19.5" customHeight="1">
      <c r="A51" s="19"/>
      <c r="AG51" s="35"/>
    </row>
    <row r="52" spans="1:33" ht="19.5" customHeight="1">
      <c r="A52" s="19" t="s">
        <v>16</v>
      </c>
      <c r="B52" s="11">
        <v>0.386</v>
      </c>
      <c r="C52" s="11">
        <v>0.388</v>
      </c>
      <c r="D52" s="11">
        <v>0.485</v>
      </c>
      <c r="E52" s="11">
        <v>0.367</v>
      </c>
      <c r="F52" s="11">
        <v>0.315</v>
      </c>
      <c r="G52" s="11">
        <v>0.333</v>
      </c>
      <c r="H52" s="11">
        <v>0.345</v>
      </c>
      <c r="I52" s="11">
        <v>0.408</v>
      </c>
      <c r="J52" s="11">
        <v>0.407</v>
      </c>
      <c r="K52" s="11">
        <v>0.439</v>
      </c>
      <c r="L52" s="11">
        <v>0.417</v>
      </c>
      <c r="M52" s="11">
        <v>0.367</v>
      </c>
      <c r="N52" s="11">
        <v>0.336</v>
      </c>
      <c r="O52" s="11">
        <v>0.336</v>
      </c>
      <c r="P52" s="11">
        <v>0.465</v>
      </c>
      <c r="Q52" s="11">
        <v>0.447</v>
      </c>
      <c r="R52" s="11">
        <v>0.341</v>
      </c>
      <c r="S52" s="11">
        <v>0.34</v>
      </c>
      <c r="T52" s="11">
        <v>0.329</v>
      </c>
      <c r="U52" s="11">
        <v>0.379</v>
      </c>
      <c r="V52" s="11">
        <v>0.339</v>
      </c>
      <c r="W52" s="11">
        <v>0.361</v>
      </c>
      <c r="X52" s="11">
        <v>0.44</v>
      </c>
      <c r="Y52" s="11">
        <v>0.434</v>
      </c>
      <c r="Z52" s="11">
        <v>0.378</v>
      </c>
      <c r="AA52" s="11">
        <v>0.364</v>
      </c>
      <c r="AB52" s="11">
        <v>0.366</v>
      </c>
      <c r="AC52" s="11">
        <v>0.389</v>
      </c>
      <c r="AD52" s="11">
        <v>0.36</v>
      </c>
      <c r="AE52" s="11">
        <v>0.379</v>
      </c>
      <c r="AF52" s="11">
        <v>0.39</v>
      </c>
      <c r="AG52" s="35">
        <f>AVERAGE(B52:AF52)</f>
        <v>0.38161290322580643</v>
      </c>
    </row>
    <row r="53" spans="1:33" ht="19.5" customHeight="1">
      <c r="A53" s="19"/>
      <c r="AG53" s="36"/>
    </row>
    <row r="54" spans="1:33" s="12" customFormat="1" ht="19.5" customHeight="1">
      <c r="A54" s="23"/>
      <c r="AG54" s="38"/>
    </row>
    <row r="55" spans="1:33" ht="19.5" customHeight="1">
      <c r="A55" s="19"/>
      <c r="AG55" s="39"/>
    </row>
    <row r="56" spans="1:33" s="33" customFormat="1" ht="19.5" customHeight="1">
      <c r="A56" s="19" t="s">
        <v>25</v>
      </c>
      <c r="B56" s="44">
        <f aca="true" t="shared" si="5" ref="B56:AC56">SUM(B8+B14+B24+B40+B50)</f>
        <v>61.18600000000001</v>
      </c>
      <c r="C56" s="44">
        <f t="shared" si="5"/>
        <v>64.488</v>
      </c>
      <c r="D56" s="44">
        <f t="shared" si="5"/>
        <v>61.985</v>
      </c>
      <c r="E56" s="44">
        <f t="shared" si="5"/>
        <v>63.967</v>
      </c>
      <c r="F56" s="44">
        <f t="shared" si="5"/>
        <v>59.115</v>
      </c>
      <c r="G56" s="44">
        <f t="shared" si="5"/>
        <v>61.333000000000006</v>
      </c>
      <c r="H56" s="44">
        <f t="shared" si="5"/>
        <v>61.845</v>
      </c>
      <c r="I56" s="44">
        <f t="shared" si="5"/>
        <v>64.50800000000001</v>
      </c>
      <c r="J56" s="44">
        <f t="shared" si="5"/>
        <v>58.50699999999999</v>
      </c>
      <c r="K56" s="1">
        <f t="shared" si="5"/>
        <v>68.53899999999999</v>
      </c>
      <c r="L56" s="44">
        <f t="shared" si="5"/>
        <v>68.017</v>
      </c>
      <c r="M56" s="44">
        <f t="shared" si="5"/>
        <v>64.367</v>
      </c>
      <c r="N56" s="44">
        <f t="shared" si="5"/>
        <v>66.036</v>
      </c>
      <c r="O56" s="44">
        <f t="shared" si="5"/>
        <v>67.836</v>
      </c>
      <c r="P56" s="44">
        <f t="shared" si="5"/>
        <v>65.765</v>
      </c>
      <c r="Q56" s="44">
        <f t="shared" si="5"/>
        <v>67.721</v>
      </c>
      <c r="R56" s="44">
        <f t="shared" si="5"/>
        <v>66.61999999999999</v>
      </c>
      <c r="S56" s="1">
        <f t="shared" si="5"/>
        <v>65.617</v>
      </c>
      <c r="T56" s="44">
        <f t="shared" si="5"/>
        <v>63.915</v>
      </c>
      <c r="U56" s="44">
        <f t="shared" si="5"/>
        <v>65.20700000000001</v>
      </c>
      <c r="V56" s="44">
        <f t="shared" si="5"/>
        <v>63.572</v>
      </c>
      <c r="W56" s="44">
        <f t="shared" si="5"/>
        <v>67.513</v>
      </c>
      <c r="X56" s="44">
        <f t="shared" si="5"/>
        <v>66.53</v>
      </c>
      <c r="Y56" s="44">
        <f t="shared" si="5"/>
        <v>62.819</v>
      </c>
      <c r="Z56" s="44">
        <f t="shared" si="5"/>
        <v>63.86000000000001</v>
      </c>
      <c r="AA56" s="44">
        <f t="shared" si="5"/>
        <v>63.353</v>
      </c>
      <c r="AB56" s="44">
        <f t="shared" si="5"/>
        <v>65.75500000000001</v>
      </c>
      <c r="AC56" s="44">
        <f t="shared" si="5"/>
        <v>64.67999999999999</v>
      </c>
      <c r="AD56" s="44">
        <f>SUM(AD8+AD14+AD24+AD40+AD50)</f>
        <v>67.861</v>
      </c>
      <c r="AE56" s="44">
        <f>SUM(AE8+AE14+AE24+AE40+AE50)</f>
        <v>63.580999999999996</v>
      </c>
      <c r="AF56" s="44">
        <f>SUM(AF8+AF14+AF24+AF40+AF50)</f>
        <v>65.08500000000001</v>
      </c>
      <c r="AG56" s="35">
        <f>AVERAGE(B56:AF56)</f>
        <v>64.55429032258066</v>
      </c>
    </row>
    <row r="57" spans="1:33" ht="19.5" customHeight="1">
      <c r="A57" s="19"/>
      <c r="B57" s="45"/>
      <c r="C57" s="46"/>
      <c r="D57" s="45"/>
      <c r="E57" s="44"/>
      <c r="F57" s="45"/>
      <c r="G57" s="45"/>
      <c r="H57" s="44"/>
      <c r="I57" s="44"/>
      <c r="J57" s="44"/>
      <c r="K57" s="1"/>
      <c r="L57" s="44"/>
      <c r="M57" s="44"/>
      <c r="N57" s="44"/>
      <c r="O57" s="44"/>
      <c r="P57" s="44"/>
      <c r="Q57" s="44"/>
      <c r="R57" s="44"/>
      <c r="S57" s="1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7"/>
      <c r="AG57" s="35"/>
    </row>
    <row r="58" spans="1:33" ht="19.5" customHeight="1">
      <c r="A58" s="19" t="s">
        <v>26</v>
      </c>
      <c r="B58" s="47">
        <f aca="true" t="shared" si="6" ref="B58:AB58">-SUM(B20+B22+B36+B38+B46+B48)</f>
        <v>-0.5</v>
      </c>
      <c r="C58" s="47">
        <f t="shared" si="6"/>
        <v>-0.5</v>
      </c>
      <c r="D58" s="47">
        <f t="shared" si="6"/>
        <v>-0.6</v>
      </c>
      <c r="E58" s="47">
        <f t="shared" si="6"/>
        <v>-0.5</v>
      </c>
      <c r="F58" s="47">
        <f t="shared" si="6"/>
        <v>-0.5</v>
      </c>
      <c r="G58" s="47">
        <f t="shared" si="6"/>
        <v>-0.5</v>
      </c>
      <c r="H58" s="47">
        <f t="shared" si="6"/>
        <v>-0.5</v>
      </c>
      <c r="I58" s="47">
        <f t="shared" si="6"/>
        <v>-0.5</v>
      </c>
      <c r="J58" s="47">
        <f t="shared" si="6"/>
        <v>-0.5</v>
      </c>
      <c r="K58" s="11">
        <f t="shared" si="6"/>
        <v>-1.7</v>
      </c>
      <c r="L58" s="47">
        <f t="shared" si="6"/>
        <v>-1.1</v>
      </c>
      <c r="M58" s="47">
        <f t="shared" si="6"/>
        <v>-1</v>
      </c>
      <c r="N58" s="47">
        <f t="shared" si="6"/>
        <v>-1.6</v>
      </c>
      <c r="O58" s="47">
        <f t="shared" si="6"/>
        <v>-1.7</v>
      </c>
      <c r="P58" s="47">
        <f t="shared" si="6"/>
        <v>-0.5</v>
      </c>
      <c r="Q58" s="47">
        <f t="shared" si="6"/>
        <v>-0.774</v>
      </c>
      <c r="R58" s="47">
        <f t="shared" si="6"/>
        <v>-0.979</v>
      </c>
      <c r="S58" s="11">
        <f t="shared" si="6"/>
        <v>-0.777</v>
      </c>
      <c r="T58" s="47">
        <f t="shared" si="6"/>
        <v>-0.786</v>
      </c>
      <c r="U58" s="47">
        <f t="shared" si="6"/>
        <v>-0.628</v>
      </c>
      <c r="V58" s="47">
        <f t="shared" si="6"/>
        <v>-0.533</v>
      </c>
      <c r="W58" s="47">
        <f t="shared" si="6"/>
        <v>-1.752</v>
      </c>
      <c r="X58" s="47">
        <f t="shared" si="6"/>
        <v>-1.8900000000000001</v>
      </c>
      <c r="Y58" s="47">
        <f t="shared" si="6"/>
        <v>-2.185</v>
      </c>
      <c r="Z58" s="47">
        <f t="shared" si="6"/>
        <v>-2.382</v>
      </c>
      <c r="AA58" s="47">
        <f t="shared" si="6"/>
        <v>-1.989</v>
      </c>
      <c r="AB58" s="47">
        <f t="shared" si="6"/>
        <v>-1.989</v>
      </c>
      <c r="AC58" s="47">
        <f>-SUM(AC21+AC23+AC36+AC38+AC46+AC48)</f>
        <v>-1.5</v>
      </c>
      <c r="AD58" s="47">
        <f>-SUM(AD21+AD23+AD36+AD38+AD46+AD48)</f>
        <v>-2.1</v>
      </c>
      <c r="AE58" s="47">
        <f>-SUM(AE21+AE23+AE36+AE38+AE46+AE48)</f>
        <v>-0.5</v>
      </c>
      <c r="AF58" s="47">
        <f>-SUM(AF21+AF23+AF36+AF38+AF46+AF48)</f>
        <v>-0.5</v>
      </c>
      <c r="AG58" s="35">
        <f>AVERAGE(B58:AF58)</f>
        <v>-1.079483870967742</v>
      </c>
    </row>
    <row r="59" spans="1:33" ht="19.5" customHeight="1">
      <c r="A59" s="19"/>
      <c r="B59" s="6"/>
      <c r="C59" s="6"/>
      <c r="D59" s="14"/>
      <c r="E59" s="1"/>
      <c r="F59" s="6"/>
      <c r="G59" s="6"/>
      <c r="H59" s="1"/>
      <c r="I59" s="1"/>
      <c r="J59" s="1"/>
      <c r="K59" s="1"/>
      <c r="L59" s="1"/>
      <c r="M59" s="1"/>
      <c r="N59" s="1"/>
      <c r="O59" s="1"/>
      <c r="P59" s="1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G59" s="36"/>
    </row>
    <row r="60" spans="1:33" s="17" customFormat="1" ht="19.5" customHeight="1">
      <c r="A60" s="20" t="s">
        <v>10</v>
      </c>
      <c r="B60" s="10">
        <f aca="true" t="shared" si="7" ref="B60:AF60">SUM(B56:B58)</f>
        <v>60.68600000000001</v>
      </c>
      <c r="C60" s="10">
        <f t="shared" si="7"/>
        <v>63.988</v>
      </c>
      <c r="D60" s="10">
        <f t="shared" si="7"/>
        <v>61.385</v>
      </c>
      <c r="E60" s="10">
        <f t="shared" si="7"/>
        <v>63.467</v>
      </c>
      <c r="F60" s="10">
        <f t="shared" si="7"/>
        <v>58.615</v>
      </c>
      <c r="G60" s="10">
        <f t="shared" si="7"/>
        <v>60.833000000000006</v>
      </c>
      <c r="H60" s="10">
        <f t="shared" si="7"/>
        <v>61.345</v>
      </c>
      <c r="I60" s="10">
        <f t="shared" si="7"/>
        <v>64.00800000000001</v>
      </c>
      <c r="J60" s="10">
        <f t="shared" si="7"/>
        <v>58.00699999999999</v>
      </c>
      <c r="K60" s="10">
        <f t="shared" si="7"/>
        <v>66.83899999999998</v>
      </c>
      <c r="L60" s="10">
        <f t="shared" si="7"/>
        <v>66.917</v>
      </c>
      <c r="M60" s="10">
        <f t="shared" si="7"/>
        <v>63.367000000000004</v>
      </c>
      <c r="N60" s="10">
        <f t="shared" si="7"/>
        <v>64.436</v>
      </c>
      <c r="O60" s="10">
        <f t="shared" si="7"/>
        <v>66.136</v>
      </c>
      <c r="P60" s="10">
        <f t="shared" si="7"/>
        <v>65.265</v>
      </c>
      <c r="Q60" s="10">
        <f t="shared" si="7"/>
        <v>66.947</v>
      </c>
      <c r="R60" s="10">
        <f t="shared" si="7"/>
        <v>65.64099999999999</v>
      </c>
      <c r="S60" s="10">
        <f t="shared" si="7"/>
        <v>64.84</v>
      </c>
      <c r="T60" s="10">
        <f t="shared" si="7"/>
        <v>63.129</v>
      </c>
      <c r="U60" s="10">
        <f t="shared" si="7"/>
        <v>64.57900000000001</v>
      </c>
      <c r="V60" s="10">
        <f t="shared" si="7"/>
        <v>63.039</v>
      </c>
      <c r="W60" s="10">
        <f t="shared" si="7"/>
        <v>65.76100000000001</v>
      </c>
      <c r="X60" s="10">
        <f t="shared" si="7"/>
        <v>64.64</v>
      </c>
      <c r="Y60" s="10">
        <f t="shared" si="7"/>
        <v>60.634</v>
      </c>
      <c r="Z60" s="10">
        <f t="shared" si="7"/>
        <v>61.47800000000001</v>
      </c>
      <c r="AA60" s="10">
        <f t="shared" si="7"/>
        <v>61.364000000000004</v>
      </c>
      <c r="AB60" s="10">
        <f t="shared" si="7"/>
        <v>63.76600000000001</v>
      </c>
      <c r="AC60" s="10">
        <f t="shared" si="7"/>
        <v>63.17999999999999</v>
      </c>
      <c r="AD60" s="10">
        <f t="shared" si="7"/>
        <v>65.76100000000001</v>
      </c>
      <c r="AE60" s="10">
        <f t="shared" si="7"/>
        <v>63.080999999999996</v>
      </c>
      <c r="AF60" s="10">
        <f t="shared" si="7"/>
        <v>64.58500000000001</v>
      </c>
      <c r="AG60" s="24">
        <f>AVERAGE(B60:AF60)</f>
        <v>63.474806451612906</v>
      </c>
    </row>
    <row r="61" ht="19.5" customHeight="1">
      <c r="AG61" s="31"/>
    </row>
    <row r="62" spans="1:34" ht="19.5" customHeight="1">
      <c r="A62" s="13" t="s">
        <v>27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3" ht="19.5" customHeight="1">
      <c r="A63" s="30"/>
      <c r="B63" s="7"/>
      <c r="C63" s="28"/>
      <c r="D63" s="28"/>
      <c r="E63" s="28"/>
      <c r="F63" s="28"/>
      <c r="G63" s="28"/>
      <c r="H63" s="6"/>
      <c r="I63" s="1"/>
      <c r="J63" s="1"/>
      <c r="K63" s="1"/>
      <c r="L63" s="1"/>
      <c r="M63" s="1"/>
      <c r="N63" s="1"/>
      <c r="O63" s="1"/>
      <c r="P63" s="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33" ht="19.5" customHeight="1">
      <c r="A64" s="32"/>
      <c r="B64" s="5"/>
      <c r="C64" s="5"/>
      <c r="D64" s="5"/>
      <c r="E64" s="5"/>
      <c r="F64" s="5"/>
      <c r="G64" s="5"/>
      <c r="H64" s="5"/>
      <c r="I64" s="4"/>
      <c r="J64" s="4"/>
      <c r="K64" s="4"/>
      <c r="L64" s="4"/>
      <c r="M64" s="4"/>
      <c r="N64" s="4"/>
      <c r="O64" s="4"/>
      <c r="P64" s="4"/>
      <c r="Q64" s="6"/>
      <c r="R64" s="6"/>
      <c r="S64" s="5"/>
      <c r="T64" s="5"/>
      <c r="U64" s="5"/>
      <c r="V64" s="5"/>
      <c r="W64" s="5"/>
      <c r="X64" s="5"/>
      <c r="Y64" s="5"/>
      <c r="Z64" s="4"/>
      <c r="AA64" s="4"/>
      <c r="AB64" s="4"/>
      <c r="AC64" s="4"/>
      <c r="AD64" s="4"/>
      <c r="AE64" s="4"/>
      <c r="AF64" s="4"/>
      <c r="AG64" s="31"/>
    </row>
  </sheetData>
  <mergeCells count="3">
    <mergeCell ref="A1:AG1"/>
    <mergeCell ref="A2:AG2"/>
    <mergeCell ref="A3:AG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view="pageBreakPreview" zoomScale="50" zoomScaleNormal="75" zoomScaleSheetLayoutView="50" workbookViewId="0" topLeftCell="A1">
      <selection activeCell="A34" sqref="A34"/>
    </sheetView>
  </sheetViews>
  <sheetFormatPr defaultColWidth="8.88671875" defaultRowHeight="19.5" customHeight="1"/>
  <cols>
    <col min="1" max="1" width="45.88671875" style="26" customWidth="1"/>
    <col min="2" max="8" width="7.77734375" style="26" customWidth="1"/>
    <col min="9" max="9" width="9.21484375" style="26" customWidth="1"/>
    <col min="10" max="17" width="8.4453125" style="26" bestFit="1" customWidth="1"/>
    <col min="18" max="18" width="7.77734375" style="26" customWidth="1"/>
    <col min="19" max="21" width="8.4453125" style="26" bestFit="1" customWidth="1"/>
    <col min="22" max="22" width="8.4453125" style="43" bestFit="1" customWidth="1"/>
    <col min="23" max="23" width="8.4453125" style="26" bestFit="1" customWidth="1"/>
    <col min="24" max="25" width="9.77734375" style="26" bestFit="1" customWidth="1"/>
    <col min="26" max="26" width="8.4453125" style="26" bestFit="1" customWidth="1"/>
    <col min="27" max="33" width="8.4453125" style="26" customWidth="1"/>
    <col min="34" max="16384" width="8.88671875" style="26" customWidth="1"/>
  </cols>
  <sheetData>
    <row r="1" spans="1:33" ht="19.5" customHeight="1">
      <c r="A1" s="69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ht="19.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19.5" customHeight="1">
      <c r="A3" s="71">
        <v>37531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9.5" customHeight="1">
      <c r="A4" s="2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42" customFormat="1" ht="19.5" customHeight="1">
      <c r="A5" s="4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G5" s="41" t="s">
        <v>9</v>
      </c>
    </row>
    <row r="6" spans="1:33" s="43" customFormat="1" ht="19.5" customHeight="1">
      <c r="A6" s="18" t="s">
        <v>6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8">
        <v>16</v>
      </c>
      <c r="R6" s="8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8">
        <v>31</v>
      </c>
      <c r="AG6" s="37"/>
    </row>
    <row r="7" spans="1:33" ht="19.5" customHeight="1">
      <c r="A7" s="19"/>
      <c r="B7" s="2" t="s">
        <v>30</v>
      </c>
      <c r="C7" s="2" t="s">
        <v>31</v>
      </c>
      <c r="D7" s="2" t="s">
        <v>32</v>
      </c>
      <c r="E7" s="2" t="s">
        <v>33</v>
      </c>
      <c r="F7" s="2" t="s">
        <v>36</v>
      </c>
      <c r="G7" s="2" t="s">
        <v>35</v>
      </c>
      <c r="H7" s="2" t="s">
        <v>34</v>
      </c>
      <c r="I7" s="2" t="s">
        <v>30</v>
      </c>
      <c r="J7" s="2" t="s">
        <v>31</v>
      </c>
      <c r="K7" s="2" t="s">
        <v>32</v>
      </c>
      <c r="L7" s="2" t="s">
        <v>33</v>
      </c>
      <c r="M7" s="2" t="s">
        <v>36</v>
      </c>
      <c r="N7" s="2" t="s">
        <v>35</v>
      </c>
      <c r="O7" s="2" t="s">
        <v>34</v>
      </c>
      <c r="P7" s="2" t="s">
        <v>30</v>
      </c>
      <c r="Q7" s="29" t="s">
        <v>31</v>
      </c>
      <c r="R7" s="29" t="s">
        <v>32</v>
      </c>
      <c r="S7" s="3" t="s">
        <v>33</v>
      </c>
      <c r="T7" s="3" t="s">
        <v>36</v>
      </c>
      <c r="U7" s="3" t="s">
        <v>35</v>
      </c>
      <c r="V7" s="3" t="s">
        <v>34</v>
      </c>
      <c r="W7" s="3" t="s">
        <v>30</v>
      </c>
      <c r="X7" s="3" t="s">
        <v>31</v>
      </c>
      <c r="Y7" s="3" t="s">
        <v>32</v>
      </c>
      <c r="Z7" s="29" t="s">
        <v>33</v>
      </c>
      <c r="AA7" s="29" t="s">
        <v>36</v>
      </c>
      <c r="AB7" s="29" t="s">
        <v>35</v>
      </c>
      <c r="AC7" s="29" t="s">
        <v>34</v>
      </c>
      <c r="AD7" s="29" t="s">
        <v>30</v>
      </c>
      <c r="AE7" s="29" t="s">
        <v>31</v>
      </c>
      <c r="AF7" s="29" t="s">
        <v>32</v>
      </c>
      <c r="AG7" s="34"/>
    </row>
    <row r="8" spans="1:33" s="12" customFormat="1" ht="19.5" customHeight="1">
      <c r="A8" s="20" t="s">
        <v>1</v>
      </c>
      <c r="B8" s="10">
        <v>22.2</v>
      </c>
      <c r="C8" s="10">
        <v>20.8</v>
      </c>
      <c r="D8" s="63">
        <v>20.8</v>
      </c>
      <c r="E8" s="10">
        <v>22.5</v>
      </c>
      <c r="F8" s="10">
        <v>21</v>
      </c>
      <c r="G8" s="10">
        <v>21.2</v>
      </c>
      <c r="H8" s="10">
        <v>21</v>
      </c>
      <c r="I8" s="10">
        <v>21</v>
      </c>
      <c r="J8" s="10">
        <v>21</v>
      </c>
      <c r="K8" s="10">
        <v>21</v>
      </c>
      <c r="L8" s="63">
        <v>21.2</v>
      </c>
      <c r="M8" s="10">
        <v>21.2</v>
      </c>
      <c r="N8" s="10">
        <v>21.2</v>
      </c>
      <c r="O8" s="10">
        <v>21.2</v>
      </c>
      <c r="P8" s="63">
        <v>21.2</v>
      </c>
      <c r="Q8" s="63">
        <v>21.2</v>
      </c>
      <c r="R8" s="63">
        <v>21.2</v>
      </c>
      <c r="S8" s="63">
        <v>21.2</v>
      </c>
      <c r="T8" s="63">
        <v>21.2</v>
      </c>
      <c r="U8" s="63">
        <v>21.2</v>
      </c>
      <c r="V8" s="63">
        <v>21.2</v>
      </c>
      <c r="W8" s="63">
        <v>21.2</v>
      </c>
      <c r="X8" s="63">
        <v>21.2</v>
      </c>
      <c r="Y8" s="63">
        <v>21.2</v>
      </c>
      <c r="Z8" s="63">
        <v>21.2</v>
      </c>
      <c r="AA8" s="63">
        <v>21.2</v>
      </c>
      <c r="AB8" s="63">
        <v>21.2</v>
      </c>
      <c r="AC8" s="63">
        <v>21.2</v>
      </c>
      <c r="AD8" s="63">
        <v>21.2</v>
      </c>
      <c r="AE8" s="63">
        <v>21.2</v>
      </c>
      <c r="AF8" s="63">
        <v>21.2</v>
      </c>
      <c r="AG8" s="24">
        <f>AVERAGE(B8:AF8)</f>
        <v>21.21612903225807</v>
      </c>
    </row>
    <row r="9" spans="1:33" ht="19.5" customHeight="1">
      <c r="A9" s="19" t="s">
        <v>39</v>
      </c>
      <c r="B9" s="49">
        <f>220-1</f>
        <v>219</v>
      </c>
      <c r="C9" s="49">
        <f>220-(10/12)</f>
        <v>219.16666666666666</v>
      </c>
      <c r="D9" s="64">
        <v>219.3</v>
      </c>
      <c r="E9" s="64">
        <v>219.4</v>
      </c>
      <c r="F9" s="64">
        <v>219.5</v>
      </c>
      <c r="G9" s="49">
        <f>220-(5/12)</f>
        <v>219.58333333333334</v>
      </c>
      <c r="H9" s="64">
        <v>219.6</v>
      </c>
      <c r="I9" s="49">
        <v>219.6</v>
      </c>
      <c r="J9" s="49">
        <v>219.6</v>
      </c>
      <c r="K9" s="49">
        <v>219.7</v>
      </c>
      <c r="L9" s="49">
        <v>220</v>
      </c>
      <c r="M9" s="49">
        <v>220</v>
      </c>
      <c r="N9" s="49">
        <v>220</v>
      </c>
      <c r="O9" s="49">
        <v>220</v>
      </c>
      <c r="P9" s="64">
        <v>220</v>
      </c>
      <c r="Q9" s="64">
        <v>220</v>
      </c>
      <c r="R9" s="64">
        <v>220</v>
      </c>
      <c r="S9" s="64">
        <v>220</v>
      </c>
      <c r="T9" s="64">
        <v>220</v>
      </c>
      <c r="U9" s="64">
        <v>220</v>
      </c>
      <c r="V9" s="64">
        <v>220</v>
      </c>
      <c r="W9" s="64">
        <v>220</v>
      </c>
      <c r="X9" s="64">
        <v>220</v>
      </c>
      <c r="Y9" s="64">
        <v>220</v>
      </c>
      <c r="Z9" s="64">
        <v>220</v>
      </c>
      <c r="AA9" s="64">
        <v>220</v>
      </c>
      <c r="AB9" s="64">
        <v>220</v>
      </c>
      <c r="AC9" s="64">
        <v>220</v>
      </c>
      <c r="AD9" s="64">
        <v>220</v>
      </c>
      <c r="AE9" s="64">
        <v>220</v>
      </c>
      <c r="AF9" s="64">
        <v>220</v>
      </c>
      <c r="AG9" s="35">
        <f>AVERAGE(B9:AF9)</f>
        <v>219.82096774193548</v>
      </c>
    </row>
    <row r="10" spans="1:33" ht="19.5" customHeight="1">
      <c r="A10" s="19" t="s">
        <v>42</v>
      </c>
      <c r="B10" s="49"/>
      <c r="C10" s="49"/>
      <c r="D10" s="49"/>
      <c r="E10" s="49"/>
      <c r="F10" s="64"/>
      <c r="G10" s="64"/>
      <c r="H10" s="64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64"/>
      <c r="Z10" s="64"/>
      <c r="AA10" s="64"/>
      <c r="AB10" s="64"/>
      <c r="AC10" s="64"/>
      <c r="AD10" s="49"/>
      <c r="AE10" s="49"/>
      <c r="AF10" s="1"/>
      <c r="AG10" s="35" t="e">
        <f>AVERAGE(B10:AF10)</f>
        <v>#DIV/0!</v>
      </c>
    </row>
    <row r="11" spans="1:33" ht="19.5" customHeight="1">
      <c r="A11" s="19" t="s">
        <v>21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1"/>
      <c r="AG11" s="35" t="e">
        <f>AVERAGE(B11:AF11)</f>
        <v>#DIV/0!</v>
      </c>
    </row>
    <row r="12" spans="1:33" ht="19.5" customHeight="1">
      <c r="A12" s="19"/>
      <c r="B12" s="49"/>
      <c r="C12" s="49"/>
      <c r="D12" s="49"/>
      <c r="E12" s="49"/>
      <c r="F12" s="65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G12" s="35"/>
    </row>
    <row r="13" spans="1:33" ht="19.5" customHeight="1">
      <c r="A13" s="19" t="s">
        <v>11</v>
      </c>
      <c r="B13" s="49"/>
      <c r="C13" s="49"/>
      <c r="D13" s="49"/>
      <c r="E13" s="49"/>
      <c r="F13" s="65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G13" s="35" t="e">
        <f>AVERAGE(B13:AF13)</f>
        <v>#DIV/0!</v>
      </c>
    </row>
    <row r="14" spans="1:33" ht="19.5" customHeight="1">
      <c r="A14" s="19"/>
      <c r="B14" s="11"/>
      <c r="C14" s="11"/>
      <c r="D14" s="11"/>
      <c r="E14" s="1"/>
      <c r="F14" s="1"/>
      <c r="G14" s="1"/>
      <c r="H14" s="1"/>
      <c r="I14" s="1"/>
      <c r="J14" s="11"/>
      <c r="K14" s="11"/>
      <c r="L14" s="1"/>
      <c r="M14" s="1"/>
      <c r="N14" s="1"/>
      <c r="O14" s="1"/>
      <c r="P14" s="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G14" s="36"/>
    </row>
    <row r="15" spans="1:33" s="12" customFormat="1" ht="19.5" customHeight="1">
      <c r="A15" s="20" t="s">
        <v>2</v>
      </c>
      <c r="B15" s="10">
        <f aca="true" t="shared" si="0" ref="B15:AF15">SUM(B17:B25)</f>
        <v>18.102</v>
      </c>
      <c r="C15" s="10">
        <f t="shared" si="0"/>
        <v>17.29</v>
      </c>
      <c r="D15" s="10">
        <f t="shared" si="0"/>
        <v>17.009999999999998</v>
      </c>
      <c r="E15" s="10">
        <f t="shared" si="0"/>
        <v>16.709999999999997</v>
      </c>
      <c r="F15" s="10">
        <f t="shared" si="0"/>
        <v>16.709999999999997</v>
      </c>
      <c r="G15" s="10">
        <f t="shared" si="0"/>
        <v>17.209999999999997</v>
      </c>
      <c r="H15" s="10">
        <f t="shared" si="0"/>
        <v>16.9</v>
      </c>
      <c r="I15" s="10">
        <f t="shared" si="0"/>
        <v>17.5</v>
      </c>
      <c r="J15" s="10">
        <f t="shared" si="0"/>
        <v>17</v>
      </c>
      <c r="K15" s="10">
        <f t="shared" si="0"/>
        <v>17.5</v>
      </c>
      <c r="L15" s="10">
        <f t="shared" si="0"/>
        <v>17.281</v>
      </c>
      <c r="M15" s="10">
        <f t="shared" si="0"/>
        <v>15.324</v>
      </c>
      <c r="N15" s="10">
        <f t="shared" si="0"/>
        <v>15.241</v>
      </c>
      <c r="O15" s="10">
        <f t="shared" si="0"/>
        <v>16.691000000000003</v>
      </c>
      <c r="P15" s="10">
        <f t="shared" si="0"/>
        <v>17</v>
      </c>
      <c r="Q15" s="10">
        <f t="shared" si="0"/>
        <v>17.4</v>
      </c>
      <c r="R15" s="10">
        <f t="shared" si="0"/>
        <v>17.099999999999998</v>
      </c>
      <c r="S15" s="10">
        <f t="shared" si="0"/>
        <v>16.599999999999998</v>
      </c>
      <c r="T15" s="10">
        <f t="shared" si="0"/>
        <v>16.9</v>
      </c>
      <c r="U15" s="10">
        <f t="shared" si="0"/>
        <v>16.81</v>
      </c>
      <c r="V15" s="10">
        <f t="shared" si="0"/>
        <v>16.5</v>
      </c>
      <c r="W15" s="10">
        <f t="shared" si="0"/>
        <v>16.4</v>
      </c>
      <c r="X15" s="10">
        <f t="shared" si="0"/>
        <v>15.8</v>
      </c>
      <c r="Y15" s="10">
        <f t="shared" si="0"/>
        <v>17.4</v>
      </c>
      <c r="Z15" s="10">
        <f t="shared" si="0"/>
        <v>15.9</v>
      </c>
      <c r="AA15" s="10">
        <f t="shared" si="0"/>
        <v>17.900000000000002</v>
      </c>
      <c r="AB15" s="10">
        <f t="shared" si="0"/>
        <v>18.48</v>
      </c>
      <c r="AC15" s="10">
        <f t="shared" si="0"/>
        <v>17.900000000000002</v>
      </c>
      <c r="AD15" s="10">
        <f t="shared" si="0"/>
        <v>18.6</v>
      </c>
      <c r="AE15" s="10">
        <f t="shared" si="0"/>
        <v>16.8</v>
      </c>
      <c r="AF15" s="10">
        <f t="shared" si="0"/>
        <v>17</v>
      </c>
      <c r="AG15" s="24">
        <f>AVERAGE(B15:AF15)</f>
        <v>16.99867741935484</v>
      </c>
    </row>
    <row r="16" spans="1:33" ht="19.5" customHeight="1">
      <c r="A16" s="1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G16" s="35"/>
    </row>
    <row r="17" spans="1:33" ht="19.5" customHeight="1">
      <c r="A17" s="19" t="s">
        <v>12</v>
      </c>
      <c r="B17" s="1">
        <v>16.45</v>
      </c>
      <c r="C17" s="1">
        <v>15.78</v>
      </c>
      <c r="D17" s="1">
        <v>15.5</v>
      </c>
      <c r="E17" s="1">
        <v>15.2</v>
      </c>
      <c r="F17" s="1">
        <v>15.2</v>
      </c>
      <c r="G17" s="1">
        <v>15.7</v>
      </c>
      <c r="H17" s="1">
        <v>15.7</v>
      </c>
      <c r="I17" s="1">
        <v>17.1</v>
      </c>
      <c r="J17" s="1">
        <v>16.6</v>
      </c>
      <c r="K17" s="1">
        <v>17.1</v>
      </c>
      <c r="L17" s="1">
        <v>16.89</v>
      </c>
      <c r="M17" s="1">
        <v>14.95</v>
      </c>
      <c r="N17" s="1">
        <v>14.85</v>
      </c>
      <c r="O17" s="1">
        <v>16.3</v>
      </c>
      <c r="P17" s="1">
        <v>16.6</v>
      </c>
      <c r="Q17" s="1">
        <v>17</v>
      </c>
      <c r="R17" s="1">
        <v>16.7</v>
      </c>
      <c r="S17" s="1">
        <v>16.2</v>
      </c>
      <c r="T17" s="1">
        <v>16.5</v>
      </c>
      <c r="U17" s="1">
        <v>16.4</v>
      </c>
      <c r="V17" s="1">
        <v>16.1</v>
      </c>
      <c r="W17" s="1">
        <v>16</v>
      </c>
      <c r="X17" s="1">
        <v>15.4</v>
      </c>
      <c r="Y17" s="1">
        <v>17</v>
      </c>
      <c r="Z17" s="1">
        <v>15.2</v>
      </c>
      <c r="AA17" s="1">
        <v>15.3</v>
      </c>
      <c r="AB17" s="1">
        <v>15.9</v>
      </c>
      <c r="AC17" s="1">
        <v>15.4</v>
      </c>
      <c r="AD17" s="1">
        <v>15</v>
      </c>
      <c r="AE17" s="1">
        <v>15.4</v>
      </c>
      <c r="AF17" s="1">
        <v>14.4</v>
      </c>
      <c r="AG17" s="35">
        <f>AVERAGE(B17:AF17)</f>
        <v>15.929677419354833</v>
      </c>
    </row>
    <row r="18" spans="1:33" ht="19.5" customHeight="1">
      <c r="A18" s="19"/>
      <c r="B18" s="1"/>
      <c r="C18" s="1"/>
      <c r="D18" s="1"/>
      <c r="E18" s="1"/>
      <c r="F18" s="1"/>
      <c r="G18" s="1"/>
      <c r="H18" s="51"/>
      <c r="I18" s="51"/>
      <c r="J18" s="1"/>
      <c r="K18" s="5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G18" s="35"/>
    </row>
    <row r="19" spans="1:33" ht="19.5" customHeight="1">
      <c r="A19" s="19" t="s">
        <v>43</v>
      </c>
      <c r="B19" s="1">
        <v>1.12</v>
      </c>
      <c r="C19" s="1">
        <v>1.1</v>
      </c>
      <c r="D19" s="1">
        <f>AVERAGE(B19:C19)</f>
        <v>1.11</v>
      </c>
      <c r="E19" s="1">
        <v>1.11</v>
      </c>
      <c r="F19" s="1">
        <v>1.11</v>
      </c>
      <c r="G19" s="1">
        <v>1.11</v>
      </c>
      <c r="H19" s="1">
        <v>0.8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35">
        <f>AVERAGE(B19:AF19)</f>
        <v>0.2406451612903226</v>
      </c>
    </row>
    <row r="20" spans="1:33" ht="19.5" customHeight="1">
      <c r="A20" s="19"/>
      <c r="B20" s="1"/>
      <c r="C20" s="1"/>
      <c r="D20" s="1"/>
      <c r="E20" s="1"/>
      <c r="F20" s="1"/>
      <c r="G20" s="1"/>
      <c r="H20" s="51"/>
      <c r="I20" s="51"/>
      <c r="J20" s="1"/>
      <c r="K20" s="5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G20" s="35"/>
    </row>
    <row r="21" spans="1:33" ht="19.5" customHeight="1">
      <c r="A21" s="19" t="s">
        <v>19</v>
      </c>
      <c r="B21" s="1">
        <v>0.532</v>
      </c>
      <c r="C21" s="1">
        <v>0.41</v>
      </c>
      <c r="D21" s="1">
        <v>0.4</v>
      </c>
      <c r="E21" s="1">
        <v>0.4</v>
      </c>
      <c r="F21" s="1">
        <v>0.4</v>
      </c>
      <c r="G21" s="1">
        <v>0.4</v>
      </c>
      <c r="H21" s="1">
        <v>0.4</v>
      </c>
      <c r="I21" s="1">
        <v>0.4</v>
      </c>
      <c r="J21" s="1">
        <v>0.4</v>
      </c>
      <c r="K21" s="1">
        <v>0.4</v>
      </c>
      <c r="L21" s="1">
        <v>0.391</v>
      </c>
      <c r="M21" s="1">
        <v>0.374</v>
      </c>
      <c r="N21" s="1">
        <v>0.391</v>
      </c>
      <c r="O21" s="1">
        <v>0.391</v>
      </c>
      <c r="P21" s="1">
        <v>0.4</v>
      </c>
      <c r="Q21" s="1">
        <v>0.4</v>
      </c>
      <c r="R21" s="1">
        <v>0.4</v>
      </c>
      <c r="S21" s="1">
        <v>0.4</v>
      </c>
      <c r="T21" s="1">
        <v>0.4</v>
      </c>
      <c r="U21" s="1">
        <v>0.41</v>
      </c>
      <c r="V21" s="1">
        <v>0.4</v>
      </c>
      <c r="W21" s="1">
        <v>0.4</v>
      </c>
      <c r="X21" s="1">
        <v>0.4</v>
      </c>
      <c r="Y21" s="1">
        <v>0.4</v>
      </c>
      <c r="Z21" s="1">
        <v>0.4</v>
      </c>
      <c r="AA21" s="1">
        <v>0.4</v>
      </c>
      <c r="AB21" s="1">
        <v>0.48</v>
      </c>
      <c r="AC21" s="1">
        <v>0.4</v>
      </c>
      <c r="AD21" s="1">
        <v>0.4</v>
      </c>
      <c r="AE21" s="1">
        <v>0.4</v>
      </c>
      <c r="AF21" s="1">
        <v>0.4</v>
      </c>
      <c r="AG21" s="35">
        <f>AVERAGE(B21:AF21)</f>
        <v>0.40577419354838723</v>
      </c>
    </row>
    <row r="22" spans="1:33" ht="19.5" customHeight="1">
      <c r="A22" s="19"/>
      <c r="B22" s="1"/>
      <c r="C22" s="1"/>
      <c r="D22" s="1"/>
      <c r="E22" s="1"/>
      <c r="F22" s="1"/>
      <c r="G22" s="1"/>
      <c r="H22" s="1"/>
      <c r="I22" s="1"/>
      <c r="J22" s="1"/>
      <c r="K22" s="5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G22" s="35"/>
    </row>
    <row r="23" spans="1:33" ht="19.5" customHeight="1">
      <c r="A23" s="19" t="s">
        <v>20</v>
      </c>
      <c r="B23" s="1">
        <v>0</v>
      </c>
      <c r="C23" s="1">
        <v>0</v>
      </c>
      <c r="D23" s="1">
        <f>AVERAGE(B23:C23)</f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35">
        <f>AVERAGE(B23:AF23)</f>
        <v>0</v>
      </c>
    </row>
    <row r="24" spans="1:33" ht="19.5" customHeight="1">
      <c r="A24" s="19"/>
      <c r="B24" s="1"/>
      <c r="C24" s="1"/>
      <c r="D24" s="1"/>
      <c r="E24" s="1"/>
      <c r="F24" s="1"/>
      <c r="G24" s="1"/>
      <c r="H24" s="1"/>
      <c r="I24" s="1"/>
      <c r="J24" s="1"/>
      <c r="K24" s="5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G24" s="35"/>
    </row>
    <row r="25" spans="1:33" ht="19.5" customHeight="1">
      <c r="A25" s="19" t="s">
        <v>18</v>
      </c>
      <c r="B25" s="11">
        <v>0</v>
      </c>
      <c r="C25" s="11">
        <v>0</v>
      </c>
      <c r="D25" s="1">
        <f>AVERAGE(B25:C25)</f>
        <v>0</v>
      </c>
      <c r="E25" s="11">
        <v>0</v>
      </c>
      <c r="F25" s="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0.3</v>
      </c>
      <c r="AA25" s="11">
        <v>2.2</v>
      </c>
      <c r="AB25" s="11">
        <v>2.1</v>
      </c>
      <c r="AC25" s="11">
        <v>2.1</v>
      </c>
      <c r="AD25" s="11">
        <v>3.2</v>
      </c>
      <c r="AE25" s="11">
        <v>1</v>
      </c>
      <c r="AF25" s="11">
        <v>2.2</v>
      </c>
      <c r="AG25" s="35">
        <f>AVERAGE(B25:AF25)</f>
        <v>0.42258064516129024</v>
      </c>
    </row>
    <row r="26" spans="1:33" s="33" customFormat="1" ht="19.5" customHeight="1">
      <c r="A26" s="19"/>
      <c r="B26" s="1"/>
      <c r="C26" s="1"/>
      <c r="D26" s="11"/>
      <c r="E26" s="11"/>
      <c r="F26" s="11"/>
      <c r="G26" s="11"/>
      <c r="H26" s="11"/>
      <c r="I26" s="1"/>
      <c r="J26" s="11"/>
      <c r="K26" s="1"/>
      <c r="L26" s="1"/>
      <c r="M26" s="1"/>
      <c r="N26" s="1"/>
      <c r="O26" s="1"/>
      <c r="P26" s="1"/>
      <c r="Q26" s="1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G26" s="35"/>
    </row>
    <row r="27" spans="1:33" s="66" customFormat="1" ht="19.5" customHeight="1">
      <c r="A27" s="20" t="s">
        <v>3</v>
      </c>
      <c r="B27" s="10">
        <f aca="true" t="shared" si="1" ref="B27:AF27">SUM(B29+B36+B38+B40+B42)</f>
        <v>18</v>
      </c>
      <c r="C27" s="10">
        <f t="shared" si="1"/>
        <v>18.1</v>
      </c>
      <c r="D27" s="10">
        <f t="shared" si="1"/>
        <v>17.1</v>
      </c>
      <c r="E27" s="10">
        <f t="shared" si="1"/>
        <v>17.4</v>
      </c>
      <c r="F27" s="10">
        <f t="shared" si="1"/>
        <v>18.2</v>
      </c>
      <c r="G27" s="10">
        <f t="shared" si="1"/>
        <v>18.299999999999997</v>
      </c>
      <c r="H27" s="10">
        <f t="shared" si="1"/>
        <v>16.599999999999998</v>
      </c>
      <c r="I27" s="10">
        <f t="shared" si="1"/>
        <v>16.5</v>
      </c>
      <c r="J27" s="10">
        <f t="shared" si="1"/>
        <v>20.9</v>
      </c>
      <c r="K27" s="10">
        <f t="shared" si="1"/>
        <v>20.9</v>
      </c>
      <c r="L27" s="10">
        <f t="shared" si="1"/>
        <v>17.5</v>
      </c>
      <c r="M27" s="10">
        <f t="shared" si="1"/>
        <v>18.799999999999997</v>
      </c>
      <c r="N27" s="10">
        <f t="shared" si="1"/>
        <v>18.299999999999997</v>
      </c>
      <c r="O27" s="10">
        <f t="shared" si="1"/>
        <v>19</v>
      </c>
      <c r="P27" s="10">
        <f t="shared" si="1"/>
        <v>19.5</v>
      </c>
      <c r="Q27" s="10">
        <f t="shared" si="1"/>
        <v>18.9</v>
      </c>
      <c r="R27" s="10">
        <f t="shared" si="1"/>
        <v>18.9</v>
      </c>
      <c r="S27" s="10">
        <f t="shared" si="1"/>
        <v>18.799999999999997</v>
      </c>
      <c r="T27" s="10">
        <f t="shared" si="1"/>
        <v>20</v>
      </c>
      <c r="U27" s="10">
        <f t="shared" si="1"/>
        <v>18.799999999999997</v>
      </c>
      <c r="V27" s="10">
        <f t="shared" si="1"/>
        <v>18.7</v>
      </c>
      <c r="W27" s="10">
        <f t="shared" si="1"/>
        <v>18.7</v>
      </c>
      <c r="X27" s="10">
        <f t="shared" si="1"/>
        <v>19</v>
      </c>
      <c r="Y27" s="10">
        <f t="shared" si="1"/>
        <v>19.5</v>
      </c>
      <c r="Z27" s="10">
        <f t="shared" si="1"/>
        <v>19.4</v>
      </c>
      <c r="AA27" s="10">
        <f t="shared" si="1"/>
        <v>18.2</v>
      </c>
      <c r="AB27" s="10">
        <f t="shared" si="1"/>
        <v>18.9</v>
      </c>
      <c r="AC27" s="10">
        <f t="shared" si="1"/>
        <v>21.9</v>
      </c>
      <c r="AD27" s="10">
        <f t="shared" si="1"/>
        <v>18.4</v>
      </c>
      <c r="AE27" s="10">
        <f t="shared" si="1"/>
        <v>18.599999999999998</v>
      </c>
      <c r="AF27" s="10">
        <f t="shared" si="1"/>
        <v>18.8</v>
      </c>
      <c r="AG27" s="24">
        <f>AVERAGE(B27:AF27)</f>
        <v>18.729032258064514</v>
      </c>
    </row>
    <row r="28" spans="1:33" ht="19.5" customHeight="1">
      <c r="A28" s="19"/>
      <c r="AG28" s="36"/>
    </row>
    <row r="29" spans="1:33" ht="19.5" customHeight="1">
      <c r="A29" s="19" t="s">
        <v>13</v>
      </c>
      <c r="B29" s="1">
        <v>17.5</v>
      </c>
      <c r="C29" s="1">
        <v>17.6</v>
      </c>
      <c r="D29" s="1">
        <v>16.6</v>
      </c>
      <c r="E29" s="1">
        <v>17</v>
      </c>
      <c r="F29" s="1">
        <v>17.8</v>
      </c>
      <c r="G29" s="1">
        <v>17.9</v>
      </c>
      <c r="H29" s="1">
        <v>16.2</v>
      </c>
      <c r="I29" s="1">
        <v>16.1</v>
      </c>
      <c r="J29" s="1">
        <v>17.5</v>
      </c>
      <c r="K29" s="1">
        <v>17.5</v>
      </c>
      <c r="L29" s="1">
        <v>17.1</v>
      </c>
      <c r="M29" s="1">
        <v>18.4</v>
      </c>
      <c r="N29" s="1">
        <v>17.9</v>
      </c>
      <c r="O29" s="1">
        <v>18.6</v>
      </c>
      <c r="P29" s="1">
        <v>19.1</v>
      </c>
      <c r="Q29" s="1">
        <v>18.5</v>
      </c>
      <c r="R29" s="1">
        <v>18.5</v>
      </c>
      <c r="S29" s="1">
        <v>18.4</v>
      </c>
      <c r="T29" s="1">
        <v>19.6</v>
      </c>
      <c r="U29" s="1">
        <v>18.4</v>
      </c>
      <c r="V29" s="1">
        <v>18.3</v>
      </c>
      <c r="W29" s="1">
        <v>18.3</v>
      </c>
      <c r="X29" s="1">
        <v>18.6</v>
      </c>
      <c r="Y29" s="1">
        <v>19.1</v>
      </c>
      <c r="Z29" s="1">
        <v>19</v>
      </c>
      <c r="AA29" s="1">
        <v>17.8</v>
      </c>
      <c r="AB29" s="1">
        <v>18.5</v>
      </c>
      <c r="AC29" s="1">
        <v>19.7</v>
      </c>
      <c r="AD29" s="1">
        <v>16.1</v>
      </c>
      <c r="AE29" s="1">
        <v>15.9</v>
      </c>
      <c r="AF29" s="1">
        <v>16.1</v>
      </c>
      <c r="AG29" s="35">
        <f aca="true" t="shared" si="2" ref="AG29:AG36">AVERAGE(B29:AF29)</f>
        <v>17.858064516129033</v>
      </c>
    </row>
    <row r="30" spans="1:33" ht="19.5" customHeight="1">
      <c r="A30" s="19" t="s">
        <v>40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49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35">
        <f t="shared" si="2"/>
        <v>0</v>
      </c>
    </row>
    <row r="31" spans="1:33" ht="19.5" customHeight="1">
      <c r="A31" s="19" t="s">
        <v>44</v>
      </c>
      <c r="B31" s="8">
        <v>28</v>
      </c>
      <c r="C31" s="8">
        <v>29</v>
      </c>
      <c r="D31" s="8">
        <v>32</v>
      </c>
      <c r="E31" s="8">
        <v>31</v>
      </c>
      <c r="F31" s="8">
        <v>36</v>
      </c>
      <c r="G31" s="8">
        <v>40</v>
      </c>
      <c r="H31" s="8">
        <v>41</v>
      </c>
      <c r="I31" s="8">
        <v>53</v>
      </c>
      <c r="J31" s="53">
        <v>157</v>
      </c>
      <c r="K31" s="8">
        <v>56</v>
      </c>
      <c r="L31" s="8">
        <v>18</v>
      </c>
      <c r="M31" s="8">
        <v>21</v>
      </c>
      <c r="N31" s="8">
        <v>28</v>
      </c>
      <c r="O31" s="8">
        <v>31</v>
      </c>
      <c r="P31" s="8">
        <v>37</v>
      </c>
      <c r="Q31" s="8">
        <v>32</v>
      </c>
      <c r="R31" s="8">
        <v>43</v>
      </c>
      <c r="S31" s="8">
        <v>27</v>
      </c>
      <c r="T31" s="8">
        <v>30</v>
      </c>
      <c r="U31" s="8">
        <v>31</v>
      </c>
      <c r="V31" s="8">
        <v>34</v>
      </c>
      <c r="W31" s="8">
        <v>35</v>
      </c>
      <c r="X31" s="8">
        <v>31</v>
      </c>
      <c r="Y31" s="8">
        <v>43</v>
      </c>
      <c r="Z31" s="8">
        <v>33</v>
      </c>
      <c r="AA31" s="8">
        <v>25</v>
      </c>
      <c r="AB31" s="8">
        <v>26</v>
      </c>
      <c r="AC31" s="8">
        <v>29</v>
      </c>
      <c r="AD31" s="8">
        <v>29</v>
      </c>
      <c r="AE31" s="8">
        <v>48</v>
      </c>
      <c r="AF31" s="8">
        <v>41</v>
      </c>
      <c r="AG31" s="60">
        <f t="shared" si="2"/>
        <v>37.903225806451616</v>
      </c>
    </row>
    <row r="32" spans="1:33" ht="19.5" customHeight="1">
      <c r="A32" s="21" t="s">
        <v>41</v>
      </c>
      <c r="B32" s="8">
        <v>50</v>
      </c>
      <c r="C32" s="8">
        <v>50</v>
      </c>
      <c r="D32" s="8">
        <v>55</v>
      </c>
      <c r="E32" s="8">
        <v>52</v>
      </c>
      <c r="F32" s="8">
        <v>53</v>
      </c>
      <c r="G32" s="8">
        <v>57</v>
      </c>
      <c r="H32" s="8">
        <v>61</v>
      </c>
      <c r="I32" s="8">
        <v>65</v>
      </c>
      <c r="J32" s="53">
        <v>80</v>
      </c>
      <c r="K32" s="8">
        <v>63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57"/>
      <c r="AG32" s="60">
        <f t="shared" si="2"/>
        <v>58.6</v>
      </c>
    </row>
    <row r="33" spans="1:33" ht="19.5" customHeight="1">
      <c r="A33" s="21" t="s">
        <v>22</v>
      </c>
      <c r="B33" s="53">
        <v>1100</v>
      </c>
      <c r="C33" s="8">
        <v>1225</v>
      </c>
      <c r="D33" s="8">
        <v>1450</v>
      </c>
      <c r="E33" s="8">
        <v>1760</v>
      </c>
      <c r="F33" s="8">
        <v>1650</v>
      </c>
      <c r="G33" s="8">
        <v>1600</v>
      </c>
      <c r="H33" s="8">
        <v>2000</v>
      </c>
      <c r="I33" s="8">
        <v>2230</v>
      </c>
      <c r="J33" s="53">
        <v>2300</v>
      </c>
      <c r="K33" s="8">
        <v>1850</v>
      </c>
      <c r="L33" s="8">
        <v>950</v>
      </c>
      <c r="M33" s="8">
        <v>240</v>
      </c>
      <c r="N33" s="8">
        <v>290</v>
      </c>
      <c r="O33" s="8">
        <v>310</v>
      </c>
      <c r="P33" s="8">
        <v>210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8">
        <v>0</v>
      </c>
      <c r="AG33" s="60">
        <f t="shared" si="2"/>
        <v>618.2258064516129</v>
      </c>
    </row>
    <row r="34" spans="1:33" ht="19.5" customHeight="1">
      <c r="A34" s="19" t="s">
        <v>23</v>
      </c>
      <c r="B34" s="53">
        <v>650</v>
      </c>
      <c r="C34" s="53">
        <v>800</v>
      </c>
      <c r="D34" s="53">
        <v>1070</v>
      </c>
      <c r="E34" s="53">
        <v>975</v>
      </c>
      <c r="F34" s="53">
        <v>850</v>
      </c>
      <c r="G34" s="53">
        <v>900</v>
      </c>
      <c r="H34" s="53">
        <v>1650</v>
      </c>
      <c r="I34" s="53">
        <v>1700</v>
      </c>
      <c r="J34" s="53">
        <v>1850</v>
      </c>
      <c r="K34" s="53">
        <v>1650</v>
      </c>
      <c r="L34" s="53">
        <v>250</v>
      </c>
      <c r="M34" s="53">
        <v>85</v>
      </c>
      <c r="N34" s="53">
        <v>70</v>
      </c>
      <c r="O34" s="53">
        <v>125</v>
      </c>
      <c r="P34" s="53">
        <v>45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8">
        <v>0</v>
      </c>
      <c r="AG34" s="60">
        <f t="shared" si="2"/>
        <v>408.7096774193548</v>
      </c>
    </row>
    <row r="35" spans="1:33" ht="19.5" customHeight="1">
      <c r="A35" s="19" t="s">
        <v>24</v>
      </c>
      <c r="B35" s="53">
        <v>52</v>
      </c>
      <c r="C35" s="53">
        <v>55</v>
      </c>
      <c r="D35" s="53">
        <v>200</v>
      </c>
      <c r="E35" s="53">
        <v>153</v>
      </c>
      <c r="F35" s="53">
        <v>105</v>
      </c>
      <c r="G35" s="53">
        <v>120</v>
      </c>
      <c r="H35" s="53">
        <v>150</v>
      </c>
      <c r="I35" s="53">
        <v>210</v>
      </c>
      <c r="J35" s="53">
        <v>250</v>
      </c>
      <c r="K35" s="53">
        <v>600</v>
      </c>
      <c r="L35" s="53">
        <v>58</v>
      </c>
      <c r="M35" s="53">
        <v>45</v>
      </c>
      <c r="N35" s="53">
        <v>50</v>
      </c>
      <c r="O35" s="53">
        <v>35</v>
      </c>
      <c r="P35" s="53">
        <v>32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8">
        <v>0</v>
      </c>
      <c r="AG35" s="60">
        <f t="shared" si="2"/>
        <v>68.2258064516129</v>
      </c>
    </row>
    <row r="36" spans="1:33" ht="19.5" customHeight="1">
      <c r="A36" s="19" t="s">
        <v>14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49">
        <v>3</v>
      </c>
      <c r="K36" s="1">
        <v>3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1.8</v>
      </c>
      <c r="AD36" s="1">
        <v>1.9</v>
      </c>
      <c r="AE36" s="1">
        <v>2.3</v>
      </c>
      <c r="AF36" s="58">
        <v>2.3</v>
      </c>
      <c r="AG36" s="35">
        <f t="shared" si="2"/>
        <v>0.4612903225806452</v>
      </c>
    </row>
    <row r="37" spans="1:33" ht="19.5" customHeight="1">
      <c r="A37" s="19"/>
      <c r="B37" s="1"/>
      <c r="C37" s="1"/>
      <c r="D37" s="1"/>
      <c r="E37" s="1"/>
      <c r="F37" s="1"/>
      <c r="G37" s="1"/>
      <c r="H37" s="1"/>
      <c r="I37" s="1"/>
      <c r="J37" s="5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57"/>
      <c r="AG37" s="35"/>
    </row>
    <row r="38" spans="1:33" ht="19.5" customHeight="1">
      <c r="A38" s="19" t="s">
        <v>19</v>
      </c>
      <c r="B38" s="1">
        <v>0.5</v>
      </c>
      <c r="C38" s="1">
        <v>0.5</v>
      </c>
      <c r="D38" s="1">
        <v>0.5</v>
      </c>
      <c r="E38" s="1">
        <v>0.4</v>
      </c>
      <c r="F38" s="1">
        <v>0.4</v>
      </c>
      <c r="G38" s="1">
        <v>0.4</v>
      </c>
      <c r="H38" s="1">
        <v>0.4</v>
      </c>
      <c r="I38" s="1">
        <v>0.4</v>
      </c>
      <c r="J38" s="1">
        <v>0.4</v>
      </c>
      <c r="K38" s="1">
        <v>0.4</v>
      </c>
      <c r="L38" s="1">
        <v>0.4</v>
      </c>
      <c r="M38" s="1">
        <v>0.4</v>
      </c>
      <c r="N38" s="1">
        <v>0.4</v>
      </c>
      <c r="O38" s="1">
        <v>0.4</v>
      </c>
      <c r="P38" s="1">
        <v>0.4</v>
      </c>
      <c r="Q38" s="1">
        <v>0.4</v>
      </c>
      <c r="R38" s="1">
        <v>0.4</v>
      </c>
      <c r="S38" s="1">
        <v>0.4</v>
      </c>
      <c r="T38" s="1">
        <v>0.4</v>
      </c>
      <c r="U38" s="1">
        <v>0.4</v>
      </c>
      <c r="V38" s="1">
        <v>0.4</v>
      </c>
      <c r="W38" s="1">
        <v>0.4</v>
      </c>
      <c r="X38" s="1">
        <v>0.4</v>
      </c>
      <c r="Y38" s="1">
        <v>0.4</v>
      </c>
      <c r="Z38" s="1">
        <v>0.4</v>
      </c>
      <c r="AA38" s="1">
        <v>0.4</v>
      </c>
      <c r="AB38" s="1">
        <v>0.4</v>
      </c>
      <c r="AC38" s="1">
        <v>0.4</v>
      </c>
      <c r="AD38" s="1">
        <v>0.4</v>
      </c>
      <c r="AE38" s="1">
        <v>0.4</v>
      </c>
      <c r="AF38" s="58">
        <v>0.4</v>
      </c>
      <c r="AG38" s="35">
        <f>AVERAGE(B38:AF38)</f>
        <v>0.4096774193548389</v>
      </c>
    </row>
    <row r="39" spans="1:33" ht="19.5" customHeight="1">
      <c r="A39" s="1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57"/>
      <c r="AG39" s="35"/>
    </row>
    <row r="40" spans="1:33" ht="19.5" customHeight="1">
      <c r="A40" s="19" t="s">
        <v>17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58">
        <v>0</v>
      </c>
      <c r="AG40" s="35">
        <f>AVERAGE(B40:AF40)</f>
        <v>0</v>
      </c>
    </row>
    <row r="41" spans="1:33" ht="19.5" customHeight="1">
      <c r="A41" s="19"/>
      <c r="B41" s="43"/>
      <c r="D41" s="11"/>
      <c r="E41" s="43"/>
      <c r="J41" s="43"/>
      <c r="S41" s="43"/>
      <c r="T41" s="43"/>
      <c r="U41" s="43"/>
      <c r="W41" s="43"/>
      <c r="AF41" s="57"/>
      <c r="AG41" s="35"/>
    </row>
    <row r="42" spans="1:33" s="17" customFormat="1" ht="19.5" customHeight="1">
      <c r="A42" s="55" t="s">
        <v>18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35">
        <f>AVERAGE(B42:AF42)</f>
        <v>0</v>
      </c>
    </row>
    <row r="43" spans="1:33" s="17" customFormat="1" ht="19.5" customHeight="1">
      <c r="A43" s="5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35"/>
    </row>
    <row r="44" spans="1:33" s="17" customFormat="1" ht="19.5" customHeight="1">
      <c r="A44" s="20" t="s">
        <v>5</v>
      </c>
      <c r="B44" s="10">
        <f aca="true" t="shared" si="3" ref="B44:AF44">SUM(B46:B52)</f>
        <v>4.4</v>
      </c>
      <c r="C44" s="10">
        <f t="shared" si="3"/>
        <v>4.2</v>
      </c>
      <c r="D44" s="10">
        <f t="shared" si="3"/>
        <v>4.2</v>
      </c>
      <c r="E44" s="10">
        <f t="shared" si="3"/>
        <v>3.3</v>
      </c>
      <c r="F44" s="10">
        <f t="shared" si="3"/>
        <v>4.4</v>
      </c>
      <c r="G44" s="10">
        <f t="shared" si="3"/>
        <v>4.1</v>
      </c>
      <c r="H44" s="10">
        <f t="shared" si="3"/>
        <v>4.2</v>
      </c>
      <c r="I44" s="10">
        <f t="shared" si="3"/>
        <v>3.9</v>
      </c>
      <c r="J44" s="10">
        <f t="shared" si="3"/>
        <v>4.3</v>
      </c>
      <c r="K44" s="10">
        <f t="shared" si="3"/>
        <v>3.9000000000000004</v>
      </c>
      <c r="L44" s="10">
        <f t="shared" si="3"/>
        <v>3.4</v>
      </c>
      <c r="M44" s="10">
        <f t="shared" si="3"/>
        <v>4.1</v>
      </c>
      <c r="N44" s="10">
        <f t="shared" si="3"/>
        <v>4.6</v>
      </c>
      <c r="O44" s="10">
        <f t="shared" si="3"/>
        <v>4.2</v>
      </c>
      <c r="P44" s="10">
        <f t="shared" si="3"/>
        <v>4</v>
      </c>
      <c r="Q44" s="10">
        <f t="shared" si="3"/>
        <v>3.7</v>
      </c>
      <c r="R44" s="10">
        <f t="shared" si="3"/>
        <v>3.6</v>
      </c>
      <c r="S44" s="10">
        <f t="shared" si="3"/>
        <v>4.2</v>
      </c>
      <c r="T44" s="10">
        <f t="shared" si="3"/>
        <v>4.1</v>
      </c>
      <c r="U44" s="10">
        <f t="shared" si="3"/>
        <v>4</v>
      </c>
      <c r="V44" s="10">
        <f t="shared" si="3"/>
        <v>4.1</v>
      </c>
      <c r="W44" s="10">
        <f t="shared" si="3"/>
        <v>3.6999999999999997</v>
      </c>
      <c r="X44" s="10">
        <f t="shared" si="3"/>
        <v>3.6</v>
      </c>
      <c r="Y44" s="10">
        <f t="shared" si="3"/>
        <v>3.8</v>
      </c>
      <c r="Z44" s="10">
        <f t="shared" si="3"/>
        <v>5</v>
      </c>
      <c r="AA44" s="10">
        <f t="shared" si="3"/>
        <v>3.4</v>
      </c>
      <c r="AB44" s="10">
        <f t="shared" si="3"/>
        <v>3.7</v>
      </c>
      <c r="AC44" s="10">
        <f t="shared" si="3"/>
        <v>3.8</v>
      </c>
      <c r="AD44" s="10">
        <f t="shared" si="3"/>
        <v>3.8</v>
      </c>
      <c r="AE44" s="10">
        <f t="shared" si="3"/>
        <v>3.8</v>
      </c>
      <c r="AF44" s="10">
        <f t="shared" si="3"/>
        <v>3.9</v>
      </c>
      <c r="AG44" s="24">
        <f>AVERAGE(B44:AF44)</f>
        <v>3.9806451612903224</v>
      </c>
    </row>
    <row r="45" spans="1:33" ht="19.5" customHeight="1">
      <c r="A45" s="22"/>
      <c r="B45" s="1"/>
      <c r="C45" s="1"/>
      <c r="D45" s="11"/>
      <c r="E45" s="1"/>
      <c r="F45" s="11"/>
      <c r="G45" s="11"/>
      <c r="H45" s="1"/>
      <c r="I45" s="1"/>
      <c r="J45" s="1"/>
      <c r="K45" s="1"/>
      <c r="L45" s="1"/>
      <c r="M45" s="1"/>
      <c r="N45" s="1"/>
      <c r="O45" s="1"/>
      <c r="P45" s="1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7"/>
      <c r="AF45" s="61"/>
      <c r="AG45" s="36"/>
    </row>
    <row r="46" spans="1:33" ht="19.5" customHeight="1">
      <c r="A46" s="19" t="s">
        <v>15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f>AVERAGE(B46:F46)</f>
        <v>0</v>
      </c>
      <c r="H46" s="1">
        <v>0</v>
      </c>
      <c r="I46" s="1">
        <v>0</v>
      </c>
      <c r="J46" s="1">
        <v>0</v>
      </c>
      <c r="K46" s="1">
        <v>0</v>
      </c>
      <c r="L46" s="1">
        <v>0.8</v>
      </c>
      <c r="M46" s="1">
        <v>0.5</v>
      </c>
      <c r="N46" s="1">
        <v>0.9</v>
      </c>
      <c r="O46" s="1">
        <v>0.9</v>
      </c>
      <c r="P46" s="1">
        <v>0.6</v>
      </c>
      <c r="Q46" s="1">
        <v>0</v>
      </c>
      <c r="R46" s="1">
        <v>0</v>
      </c>
      <c r="S46" s="1">
        <v>0.3</v>
      </c>
      <c r="T46" s="1">
        <v>1.5</v>
      </c>
      <c r="U46" s="1">
        <v>1.5</v>
      </c>
      <c r="V46" s="1">
        <v>0.9</v>
      </c>
      <c r="W46" s="1">
        <v>0</v>
      </c>
      <c r="X46" s="1">
        <v>0.3</v>
      </c>
      <c r="Y46" s="1">
        <v>0.5</v>
      </c>
      <c r="Z46" s="1">
        <v>2</v>
      </c>
      <c r="AA46" s="1">
        <v>2</v>
      </c>
      <c r="AB46" s="1">
        <v>2</v>
      </c>
      <c r="AC46" s="1">
        <v>2</v>
      </c>
      <c r="AD46" s="1">
        <v>2</v>
      </c>
      <c r="AE46" s="1">
        <v>2</v>
      </c>
      <c r="AF46" s="61">
        <v>2</v>
      </c>
      <c r="AG46" s="35">
        <f>AVERAGE(B46:AF46)</f>
        <v>0.7322580645161291</v>
      </c>
    </row>
    <row r="47" spans="1:33" ht="19.5" customHeight="1">
      <c r="A47" s="19"/>
      <c r="B47" s="1"/>
      <c r="C47" s="1"/>
      <c r="D47" s="1"/>
      <c r="E47" s="1"/>
      <c r="F47" s="1"/>
      <c r="G47" s="1"/>
      <c r="H47" s="1"/>
      <c r="I47" s="6"/>
      <c r="J47" s="51"/>
      <c r="K47" s="1"/>
      <c r="L47" s="1"/>
      <c r="M47" s="1"/>
      <c r="N47" s="1"/>
      <c r="O47" s="1"/>
      <c r="P47" s="5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61"/>
      <c r="AG47" s="35"/>
    </row>
    <row r="48" spans="1:33" ht="19.5" customHeight="1">
      <c r="A48" s="19" t="s">
        <v>16</v>
      </c>
      <c r="B48" s="1">
        <v>2.1</v>
      </c>
      <c r="C48" s="1">
        <v>2.1</v>
      </c>
      <c r="D48" s="1">
        <v>2.1</v>
      </c>
      <c r="E48" s="1">
        <v>1.2</v>
      </c>
      <c r="F48" s="1">
        <v>2.3</v>
      </c>
      <c r="G48" s="1">
        <v>2.3</v>
      </c>
      <c r="H48" s="1">
        <v>2.2</v>
      </c>
      <c r="I48" s="1">
        <v>1.9</v>
      </c>
      <c r="J48" s="1">
        <v>2.4</v>
      </c>
      <c r="K48" s="1">
        <v>2.1</v>
      </c>
      <c r="L48" s="1">
        <v>0.6</v>
      </c>
      <c r="M48" s="1">
        <v>1.2</v>
      </c>
      <c r="N48" s="1">
        <v>1.6</v>
      </c>
      <c r="O48" s="1">
        <v>1.5</v>
      </c>
      <c r="P48" s="1">
        <v>1.4</v>
      </c>
      <c r="Q48" s="1">
        <v>1.6</v>
      </c>
      <c r="R48" s="1">
        <v>1.6</v>
      </c>
      <c r="S48" s="1">
        <v>1.6</v>
      </c>
      <c r="T48" s="1">
        <v>1.4</v>
      </c>
      <c r="U48" s="1">
        <v>1.1</v>
      </c>
      <c r="V48" s="1">
        <v>1.2</v>
      </c>
      <c r="W48" s="1">
        <v>1.4</v>
      </c>
      <c r="X48" s="1">
        <v>1.3</v>
      </c>
      <c r="Y48" s="1">
        <v>1.3</v>
      </c>
      <c r="Z48" s="1">
        <v>1.2</v>
      </c>
      <c r="AA48" s="1">
        <v>0.9</v>
      </c>
      <c r="AB48" s="1">
        <v>1.2</v>
      </c>
      <c r="AC48" s="1">
        <v>1.3</v>
      </c>
      <c r="AD48" s="1">
        <v>1.3</v>
      </c>
      <c r="AE48" s="1">
        <v>1.3</v>
      </c>
      <c r="AF48" s="61">
        <v>1.3</v>
      </c>
      <c r="AG48" s="35">
        <f>AVERAGE(B48:AF48)</f>
        <v>1.5483870967741933</v>
      </c>
    </row>
    <row r="49" spans="1:33" ht="19.5" customHeight="1">
      <c r="A49" s="19"/>
      <c r="B49" s="1"/>
      <c r="C49" s="1"/>
      <c r="D49" s="1"/>
      <c r="E49" s="1"/>
      <c r="F49" s="1"/>
      <c r="G49" s="1"/>
      <c r="H49" s="1"/>
      <c r="I49" s="1"/>
      <c r="J49" s="51"/>
      <c r="K49" s="1"/>
      <c r="L49" s="1"/>
      <c r="M49" s="1"/>
      <c r="N49" s="1"/>
      <c r="O49" s="1"/>
      <c r="P49" s="5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61"/>
      <c r="AG49" s="35"/>
    </row>
    <row r="50" spans="1:33" ht="19.5" customHeight="1">
      <c r="A50" s="19" t="s">
        <v>28</v>
      </c>
      <c r="B50" s="1">
        <v>2.3</v>
      </c>
      <c r="C50" s="1">
        <v>2.1</v>
      </c>
      <c r="D50" s="1">
        <v>2.1</v>
      </c>
      <c r="E50" s="1">
        <v>2.1</v>
      </c>
      <c r="F50" s="1">
        <v>2.1</v>
      </c>
      <c r="G50" s="1">
        <v>1.8</v>
      </c>
      <c r="H50" s="1">
        <v>2</v>
      </c>
      <c r="I50" s="1">
        <v>2</v>
      </c>
      <c r="J50" s="1">
        <v>1.9</v>
      </c>
      <c r="K50" s="1">
        <v>1.8</v>
      </c>
      <c r="L50" s="1">
        <v>2</v>
      </c>
      <c r="M50" s="1">
        <v>2.4</v>
      </c>
      <c r="N50" s="1">
        <v>2.1</v>
      </c>
      <c r="O50" s="1">
        <v>1.8</v>
      </c>
      <c r="P50" s="1">
        <v>2</v>
      </c>
      <c r="Q50" s="1">
        <v>2.1</v>
      </c>
      <c r="R50" s="1">
        <v>2</v>
      </c>
      <c r="S50" s="1">
        <v>2.3</v>
      </c>
      <c r="T50" s="1">
        <v>1.2</v>
      </c>
      <c r="U50" s="1">
        <v>1.4</v>
      </c>
      <c r="V50" s="1">
        <v>2</v>
      </c>
      <c r="W50" s="1">
        <v>2.3</v>
      </c>
      <c r="X50" s="1">
        <v>2</v>
      </c>
      <c r="Y50" s="1">
        <v>2</v>
      </c>
      <c r="Z50" s="1">
        <v>1.8</v>
      </c>
      <c r="AA50" s="1">
        <v>0.5</v>
      </c>
      <c r="AB50" s="1">
        <v>0.5</v>
      </c>
      <c r="AC50" s="1">
        <v>0.5</v>
      </c>
      <c r="AD50" s="1">
        <v>0.5</v>
      </c>
      <c r="AE50" s="1">
        <v>0.5</v>
      </c>
      <c r="AF50" s="61">
        <v>0.6</v>
      </c>
      <c r="AG50" s="35">
        <f>AVERAGE(B50:AF50)</f>
        <v>1.7</v>
      </c>
    </row>
    <row r="51" spans="1:33" ht="19.5" customHeight="1">
      <c r="A51" s="19"/>
      <c r="B51" s="1"/>
      <c r="C51" s="1"/>
      <c r="D51" s="1"/>
      <c r="E51" s="1"/>
      <c r="F51" s="1"/>
      <c r="G51" s="1"/>
      <c r="H51" s="1"/>
      <c r="I51" s="1"/>
      <c r="J51" s="51"/>
      <c r="K51" s="1"/>
      <c r="L51" s="1"/>
      <c r="M51" s="1"/>
      <c r="N51" s="1"/>
      <c r="O51" s="1"/>
      <c r="P51" s="5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1"/>
      <c r="AG51" s="35"/>
    </row>
    <row r="52" spans="1:33" ht="19.5" customHeight="1">
      <c r="A52" s="19" t="s">
        <v>17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">
        <f>AVERAGE(B52:F52)</f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61">
        <v>0</v>
      </c>
      <c r="AG52" s="35">
        <f>AVERAGE(B52:AF52)</f>
        <v>0</v>
      </c>
    </row>
    <row r="53" spans="1:33" ht="19.5" customHeight="1">
      <c r="A53" s="19"/>
      <c r="AE53" s="68"/>
      <c r="AF53" s="61"/>
      <c r="AG53" s="35"/>
    </row>
    <row r="54" spans="1:33" s="12" customFormat="1" ht="19.5" customHeight="1">
      <c r="A54" s="20" t="s">
        <v>29</v>
      </c>
      <c r="B54" s="15">
        <f aca="true" t="shared" si="4" ref="B54:AF54">B56</f>
        <v>0.4</v>
      </c>
      <c r="C54" s="15">
        <f t="shared" si="4"/>
        <v>0.4</v>
      </c>
      <c r="D54" s="15">
        <f t="shared" si="4"/>
        <v>0.4</v>
      </c>
      <c r="E54" s="15">
        <f t="shared" si="4"/>
        <v>0.4</v>
      </c>
      <c r="F54" s="15">
        <f t="shared" si="4"/>
        <v>0.4</v>
      </c>
      <c r="G54" s="15">
        <f t="shared" si="4"/>
        <v>0.4</v>
      </c>
      <c r="H54" s="15">
        <f t="shared" si="4"/>
        <v>0.4</v>
      </c>
      <c r="I54" s="15">
        <f t="shared" si="4"/>
        <v>0.4</v>
      </c>
      <c r="J54" s="15">
        <f t="shared" si="4"/>
        <v>0.4</v>
      </c>
      <c r="K54" s="15">
        <f t="shared" si="4"/>
        <v>0.4</v>
      </c>
      <c r="L54" s="15">
        <f t="shared" si="4"/>
        <v>0.4</v>
      </c>
      <c r="M54" s="15">
        <f t="shared" si="4"/>
        <v>0.4</v>
      </c>
      <c r="N54" s="15">
        <f t="shared" si="4"/>
        <v>0.357</v>
      </c>
      <c r="O54" s="15">
        <f t="shared" si="4"/>
        <v>0.362</v>
      </c>
      <c r="P54" s="15">
        <f t="shared" si="4"/>
        <v>0.355</v>
      </c>
      <c r="Q54" s="15">
        <f t="shared" si="4"/>
        <v>0.423</v>
      </c>
      <c r="R54" s="15">
        <f t="shared" si="4"/>
        <v>0.4</v>
      </c>
      <c r="S54" s="15">
        <f t="shared" si="4"/>
        <v>0</v>
      </c>
      <c r="T54" s="15">
        <f t="shared" si="4"/>
        <v>0.34</v>
      </c>
      <c r="U54" s="15">
        <f t="shared" si="4"/>
        <v>0.4</v>
      </c>
      <c r="V54" s="15">
        <f t="shared" si="4"/>
        <v>0.6</v>
      </c>
      <c r="W54" s="15">
        <f t="shared" si="4"/>
        <v>0.6</v>
      </c>
      <c r="X54" s="15">
        <f t="shared" si="4"/>
        <v>0.6</v>
      </c>
      <c r="Y54" s="15">
        <f t="shared" si="4"/>
        <v>0.6</v>
      </c>
      <c r="Z54" s="15">
        <f t="shared" si="4"/>
        <v>0.6</v>
      </c>
      <c r="AA54" s="15">
        <f t="shared" si="4"/>
        <v>0.6</v>
      </c>
      <c r="AB54" s="15">
        <f t="shared" si="4"/>
        <v>0.6</v>
      </c>
      <c r="AC54" s="15">
        <f t="shared" si="4"/>
        <v>0.6</v>
      </c>
      <c r="AD54" s="15">
        <f t="shared" si="4"/>
        <v>0.6</v>
      </c>
      <c r="AE54" s="15">
        <f t="shared" si="4"/>
        <v>0.6</v>
      </c>
      <c r="AF54" s="15">
        <f t="shared" si="4"/>
        <v>0.6</v>
      </c>
      <c r="AG54" s="24">
        <f>AVERAGE(B54:AF54)</f>
        <v>0.4528064516129031</v>
      </c>
    </row>
    <row r="55" spans="1:33" s="33" customFormat="1" ht="19.5" customHeight="1">
      <c r="A55" s="19"/>
      <c r="V55" s="50"/>
      <c r="AF55" s="62"/>
      <c r="AG55" s="35"/>
    </row>
    <row r="56" spans="1:33" ht="19.5" customHeight="1">
      <c r="A56" s="19" t="s">
        <v>16</v>
      </c>
      <c r="B56" s="52">
        <v>0.4</v>
      </c>
      <c r="C56" s="52">
        <v>0.4</v>
      </c>
      <c r="D56" s="52">
        <v>0.4</v>
      </c>
      <c r="E56" s="52">
        <v>0.4</v>
      </c>
      <c r="F56" s="52">
        <v>0.4</v>
      </c>
      <c r="G56" s="52">
        <v>0.4</v>
      </c>
      <c r="H56" s="52">
        <v>0.4</v>
      </c>
      <c r="I56" s="52">
        <v>0.4</v>
      </c>
      <c r="J56" s="52">
        <v>0.4</v>
      </c>
      <c r="K56" s="52">
        <v>0.4</v>
      </c>
      <c r="L56" s="52">
        <v>0.4</v>
      </c>
      <c r="M56" s="52">
        <v>0.4</v>
      </c>
      <c r="N56" s="11">
        <v>0.357</v>
      </c>
      <c r="O56" s="11">
        <v>0.362</v>
      </c>
      <c r="P56" s="11">
        <v>0.355</v>
      </c>
      <c r="Q56" s="11">
        <v>0.423</v>
      </c>
      <c r="R56" s="11">
        <v>0.4</v>
      </c>
      <c r="S56" s="11">
        <v>0</v>
      </c>
      <c r="T56" s="11">
        <v>0.34</v>
      </c>
      <c r="U56" s="11">
        <v>0.4</v>
      </c>
      <c r="V56" s="11">
        <v>0.6</v>
      </c>
      <c r="W56" s="52">
        <v>0.6</v>
      </c>
      <c r="X56" s="52">
        <v>0.6</v>
      </c>
      <c r="Y56" s="52">
        <v>0.6</v>
      </c>
      <c r="Z56" s="52">
        <v>0.6</v>
      </c>
      <c r="AA56" s="52">
        <v>0.6</v>
      </c>
      <c r="AB56" s="52">
        <v>0.6</v>
      </c>
      <c r="AC56" s="52">
        <v>0.6</v>
      </c>
      <c r="AD56" s="52">
        <v>0.6</v>
      </c>
      <c r="AE56" s="52">
        <v>0.6</v>
      </c>
      <c r="AF56" s="52">
        <v>0.6</v>
      </c>
      <c r="AG56" s="35">
        <f>AVERAGE(B56:AF56)</f>
        <v>0.4528064516129031</v>
      </c>
    </row>
    <row r="57" spans="1:33" ht="19.5" customHeight="1">
      <c r="A57" s="19"/>
      <c r="AF57" s="61"/>
      <c r="AG57" s="36"/>
    </row>
    <row r="58" spans="1:33" s="12" customFormat="1" ht="19.5" customHeight="1">
      <c r="A58" s="23"/>
      <c r="V58" s="56"/>
      <c r="AF58" s="59"/>
      <c r="AG58" s="38"/>
    </row>
    <row r="59" spans="1:33" ht="19.5" customHeight="1">
      <c r="A59" s="19"/>
      <c r="AF59" s="57"/>
      <c r="AG59" s="39"/>
    </row>
    <row r="60" spans="1:33" s="33" customFormat="1" ht="19.5" customHeight="1">
      <c r="A60" s="19" t="s">
        <v>25</v>
      </c>
      <c r="B60" s="44">
        <f>SUM(B8+B15+B27+B44+B54)</f>
        <v>63.102</v>
      </c>
      <c r="C60" s="44">
        <f aca="true" t="shared" si="5" ref="C60:AF60">SUM(C8+C15+C27+C44+C54)</f>
        <v>60.790000000000006</v>
      </c>
      <c r="D60" s="44">
        <f t="shared" si="5"/>
        <v>59.510000000000005</v>
      </c>
      <c r="E60" s="44">
        <f t="shared" si="5"/>
        <v>60.30999999999999</v>
      </c>
      <c r="F60" s="44">
        <f t="shared" si="5"/>
        <v>60.709999999999994</v>
      </c>
      <c r="G60" s="44">
        <f t="shared" si="5"/>
        <v>61.209999999999994</v>
      </c>
      <c r="H60" s="44">
        <f t="shared" si="5"/>
        <v>59.1</v>
      </c>
      <c r="I60" s="44">
        <f t="shared" si="5"/>
        <v>59.3</v>
      </c>
      <c r="J60" s="44">
        <f t="shared" si="5"/>
        <v>63.599999999999994</v>
      </c>
      <c r="K60" s="44">
        <f t="shared" si="5"/>
        <v>63.699999999999996</v>
      </c>
      <c r="L60" s="44">
        <f t="shared" si="5"/>
        <v>59.78099999999999</v>
      </c>
      <c r="M60" s="44">
        <f t="shared" si="5"/>
        <v>59.824</v>
      </c>
      <c r="N60" s="44">
        <f t="shared" si="5"/>
        <v>59.698</v>
      </c>
      <c r="O60" s="44">
        <f t="shared" si="5"/>
        <v>61.45300000000001</v>
      </c>
      <c r="P60" s="44">
        <f t="shared" si="5"/>
        <v>62.055</v>
      </c>
      <c r="Q60" s="44">
        <f t="shared" si="5"/>
        <v>61.623</v>
      </c>
      <c r="R60" s="44">
        <f t="shared" si="5"/>
        <v>61.199999999999996</v>
      </c>
      <c r="S60" s="44">
        <f t="shared" si="5"/>
        <v>60.8</v>
      </c>
      <c r="T60" s="1">
        <f t="shared" si="5"/>
        <v>62.54</v>
      </c>
      <c r="U60" s="1">
        <f t="shared" si="5"/>
        <v>61.209999999999994</v>
      </c>
      <c r="V60" s="1">
        <f t="shared" si="5"/>
        <v>61.10000000000001</v>
      </c>
      <c r="W60" s="1">
        <f t="shared" si="5"/>
        <v>60.6</v>
      </c>
      <c r="X60" s="44">
        <f t="shared" si="5"/>
        <v>60.2</v>
      </c>
      <c r="Y60" s="44">
        <f t="shared" si="5"/>
        <v>62.49999999999999</v>
      </c>
      <c r="Z60" s="44">
        <f t="shared" si="5"/>
        <v>62.1</v>
      </c>
      <c r="AA60" s="44">
        <f t="shared" si="5"/>
        <v>61.3</v>
      </c>
      <c r="AB60" s="44">
        <f t="shared" si="5"/>
        <v>62.88</v>
      </c>
      <c r="AC60" s="44">
        <f t="shared" si="5"/>
        <v>65.39999999999999</v>
      </c>
      <c r="AD60" s="44">
        <f t="shared" si="5"/>
        <v>62.599999999999994</v>
      </c>
      <c r="AE60" s="44">
        <f t="shared" si="5"/>
        <v>60.99999999999999</v>
      </c>
      <c r="AF60" s="44">
        <f t="shared" si="5"/>
        <v>61.5</v>
      </c>
      <c r="AG60" s="35">
        <f>AVERAGE(B60:AF60)</f>
        <v>61.377290322580635</v>
      </c>
    </row>
    <row r="61" spans="1:33" ht="19.5" customHeight="1">
      <c r="A61" s="19"/>
      <c r="B61" s="45"/>
      <c r="C61" s="46"/>
      <c r="D61" s="45"/>
      <c r="E61" s="44"/>
      <c r="F61" s="45"/>
      <c r="G61" s="45"/>
      <c r="H61" s="44"/>
      <c r="I61" s="44"/>
      <c r="J61" s="44"/>
      <c r="K61" s="1"/>
      <c r="L61" s="44"/>
      <c r="M61" s="44"/>
      <c r="N61" s="44"/>
      <c r="O61" s="44"/>
      <c r="P61" s="44"/>
      <c r="Q61" s="44"/>
      <c r="R61" s="44"/>
      <c r="S61" s="1"/>
      <c r="T61" s="1"/>
      <c r="U61" s="1"/>
      <c r="V61" s="1"/>
      <c r="W61" s="1"/>
      <c r="X61" s="44"/>
      <c r="Y61" s="44"/>
      <c r="Z61" s="44"/>
      <c r="AA61" s="44"/>
      <c r="AB61" s="44"/>
      <c r="AC61" s="44"/>
      <c r="AD61" s="44"/>
      <c r="AE61" s="44"/>
      <c r="AF61" s="47"/>
      <c r="AG61" s="35"/>
    </row>
    <row r="62" spans="1:33" ht="19.5" customHeight="1">
      <c r="A62" s="19" t="s">
        <v>26</v>
      </c>
      <c r="B62" s="47">
        <f aca="true" t="shared" si="6" ref="B62:AF62">-SUM(B23+B25+B40+B42+B50+B52)</f>
        <v>-2.3</v>
      </c>
      <c r="C62" s="47">
        <f t="shared" si="6"/>
        <v>-2.1</v>
      </c>
      <c r="D62" s="47">
        <f t="shared" si="6"/>
        <v>-2.1</v>
      </c>
      <c r="E62" s="47">
        <f t="shared" si="6"/>
        <v>-2.1</v>
      </c>
      <c r="F62" s="47">
        <f t="shared" si="6"/>
        <v>-2.1</v>
      </c>
      <c r="G62" s="47">
        <f t="shared" si="6"/>
        <v>-1.8</v>
      </c>
      <c r="H62" s="47">
        <f t="shared" si="6"/>
        <v>-2</v>
      </c>
      <c r="I62" s="47">
        <f t="shared" si="6"/>
        <v>-2</v>
      </c>
      <c r="J62" s="47">
        <f t="shared" si="6"/>
        <v>-1.9</v>
      </c>
      <c r="K62" s="47">
        <f t="shared" si="6"/>
        <v>-1.8</v>
      </c>
      <c r="L62" s="47">
        <f t="shared" si="6"/>
        <v>-2</v>
      </c>
      <c r="M62" s="47">
        <f t="shared" si="6"/>
        <v>-2.4</v>
      </c>
      <c r="N62" s="47">
        <f t="shared" si="6"/>
        <v>-2.1</v>
      </c>
      <c r="O62" s="47">
        <f t="shared" si="6"/>
        <v>-1.8</v>
      </c>
      <c r="P62" s="47">
        <f t="shared" si="6"/>
        <v>-2</v>
      </c>
      <c r="Q62" s="47">
        <f t="shared" si="6"/>
        <v>-2.1</v>
      </c>
      <c r="R62" s="47">
        <f t="shared" si="6"/>
        <v>-2</v>
      </c>
      <c r="S62" s="47">
        <f t="shared" si="6"/>
        <v>-2.3</v>
      </c>
      <c r="T62" s="11">
        <f t="shared" si="6"/>
        <v>-1.2</v>
      </c>
      <c r="U62" s="11">
        <f t="shared" si="6"/>
        <v>-1.4</v>
      </c>
      <c r="V62" s="11">
        <f t="shared" si="6"/>
        <v>-2</v>
      </c>
      <c r="W62" s="11">
        <f t="shared" si="6"/>
        <v>-2.3</v>
      </c>
      <c r="X62" s="47">
        <f t="shared" si="6"/>
        <v>-2</v>
      </c>
      <c r="Y62" s="47">
        <f t="shared" si="6"/>
        <v>-2</v>
      </c>
      <c r="Z62" s="47">
        <f t="shared" si="6"/>
        <v>-2.1</v>
      </c>
      <c r="AA62" s="47">
        <f t="shared" si="6"/>
        <v>-2.7</v>
      </c>
      <c r="AB62" s="47">
        <f t="shared" si="6"/>
        <v>-2.6</v>
      </c>
      <c r="AC62" s="47">
        <f t="shared" si="6"/>
        <v>-2.6</v>
      </c>
      <c r="AD62" s="47">
        <f t="shared" si="6"/>
        <v>-3.7</v>
      </c>
      <c r="AE62" s="47">
        <f t="shared" si="6"/>
        <v>-1.5</v>
      </c>
      <c r="AF62" s="47">
        <f t="shared" si="6"/>
        <v>-2.8000000000000003</v>
      </c>
      <c r="AG62" s="35">
        <f>AVERAGE(B62:AF62)</f>
        <v>-2.1225806451612907</v>
      </c>
    </row>
    <row r="63" spans="1:33" ht="19.5" customHeight="1">
      <c r="A63" s="19"/>
      <c r="B63" s="6"/>
      <c r="C63" s="6"/>
      <c r="D63" s="14"/>
      <c r="E63" s="1"/>
      <c r="F63" s="6"/>
      <c r="G63" s="6"/>
      <c r="H63" s="1"/>
      <c r="I63" s="1"/>
      <c r="J63" s="1"/>
      <c r="K63" s="1"/>
      <c r="L63" s="1"/>
      <c r="M63" s="1"/>
      <c r="N63" s="1"/>
      <c r="O63" s="1"/>
      <c r="P63" s="1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57"/>
      <c r="AG63" s="36"/>
    </row>
    <row r="64" spans="1:33" s="17" customFormat="1" ht="19.5" customHeight="1">
      <c r="A64" s="20" t="s">
        <v>10</v>
      </c>
      <c r="B64" s="10">
        <f aca="true" t="shared" si="7" ref="B64:AF64">SUM(B60:B62)</f>
        <v>60.802</v>
      </c>
      <c r="C64" s="10">
        <f t="shared" si="7"/>
        <v>58.690000000000005</v>
      </c>
      <c r="D64" s="10">
        <f t="shared" si="7"/>
        <v>57.410000000000004</v>
      </c>
      <c r="E64" s="10">
        <f t="shared" si="7"/>
        <v>58.20999999999999</v>
      </c>
      <c r="F64" s="10">
        <f t="shared" si="7"/>
        <v>58.60999999999999</v>
      </c>
      <c r="G64" s="10">
        <f t="shared" si="7"/>
        <v>59.41</v>
      </c>
      <c r="H64" s="10">
        <f t="shared" si="7"/>
        <v>57.1</v>
      </c>
      <c r="I64" s="10">
        <f t="shared" si="7"/>
        <v>57.3</v>
      </c>
      <c r="J64" s="10">
        <f t="shared" si="7"/>
        <v>61.699999999999996</v>
      </c>
      <c r="K64" s="10">
        <f t="shared" si="7"/>
        <v>61.9</v>
      </c>
      <c r="L64" s="10">
        <f t="shared" si="7"/>
        <v>57.78099999999999</v>
      </c>
      <c r="M64" s="10">
        <f t="shared" si="7"/>
        <v>57.424</v>
      </c>
      <c r="N64" s="10">
        <f t="shared" si="7"/>
        <v>57.598</v>
      </c>
      <c r="O64" s="10">
        <f t="shared" si="7"/>
        <v>59.65300000000001</v>
      </c>
      <c r="P64" s="10">
        <f t="shared" si="7"/>
        <v>60.055</v>
      </c>
      <c r="Q64" s="10">
        <f t="shared" si="7"/>
        <v>59.522999999999996</v>
      </c>
      <c r="R64" s="10">
        <f t="shared" si="7"/>
        <v>59.199999999999996</v>
      </c>
      <c r="S64" s="10">
        <f t="shared" si="7"/>
        <v>58.5</v>
      </c>
      <c r="T64" s="10">
        <f t="shared" si="7"/>
        <v>61.339999999999996</v>
      </c>
      <c r="U64" s="10">
        <f t="shared" si="7"/>
        <v>59.809999999999995</v>
      </c>
      <c r="V64" s="10">
        <f t="shared" si="7"/>
        <v>59.10000000000001</v>
      </c>
      <c r="W64" s="10">
        <f t="shared" si="7"/>
        <v>58.300000000000004</v>
      </c>
      <c r="X64" s="10">
        <f t="shared" si="7"/>
        <v>58.2</v>
      </c>
      <c r="Y64" s="10">
        <f t="shared" si="7"/>
        <v>60.49999999999999</v>
      </c>
      <c r="Z64" s="10">
        <f t="shared" si="7"/>
        <v>60</v>
      </c>
      <c r="AA64" s="10">
        <f t="shared" si="7"/>
        <v>58.599999999999994</v>
      </c>
      <c r="AB64" s="10">
        <f t="shared" si="7"/>
        <v>60.28</v>
      </c>
      <c r="AC64" s="10">
        <f t="shared" si="7"/>
        <v>62.79999999999999</v>
      </c>
      <c r="AD64" s="10">
        <f t="shared" si="7"/>
        <v>58.89999999999999</v>
      </c>
      <c r="AE64" s="10">
        <f t="shared" si="7"/>
        <v>59.49999999999999</v>
      </c>
      <c r="AF64" s="10">
        <f t="shared" si="7"/>
        <v>58.7</v>
      </c>
      <c r="AG64" s="24">
        <f>AVERAGE(B64:AF64)</f>
        <v>59.25470967741935</v>
      </c>
    </row>
    <row r="65" ht="19.5" customHeight="1">
      <c r="AG65" s="31"/>
    </row>
    <row r="66" spans="1:34" ht="19.5" customHeight="1">
      <c r="A66" s="13" t="s">
        <v>27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31"/>
      <c r="U66" s="31"/>
      <c r="V66" s="31"/>
      <c r="W66" s="31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3" ht="19.5" customHeight="1">
      <c r="A67" s="30"/>
      <c r="B67" s="7"/>
      <c r="C67" s="28"/>
      <c r="D67" s="28"/>
      <c r="E67" s="28"/>
      <c r="F67" s="28"/>
      <c r="G67" s="28"/>
      <c r="H67" s="6"/>
      <c r="I67" s="1"/>
      <c r="J67" s="1"/>
      <c r="K67" s="1"/>
      <c r="L67" s="1"/>
      <c r="M67" s="1"/>
      <c r="N67" s="1"/>
      <c r="O67" s="1"/>
      <c r="P67" s="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:33" ht="19.5" customHeight="1">
      <c r="A68" s="32"/>
      <c r="B68" s="5"/>
      <c r="C68" s="5"/>
      <c r="D68" s="5"/>
      <c r="E68" s="5"/>
      <c r="F68" s="5"/>
      <c r="G68" s="5"/>
      <c r="H68" s="5"/>
      <c r="I68" s="4"/>
      <c r="J68" s="4"/>
      <c r="K68" s="4"/>
      <c r="L68" s="4"/>
      <c r="M68" s="4"/>
      <c r="N68" s="4"/>
      <c r="O68" s="4"/>
      <c r="P68" s="4"/>
      <c r="Q68" s="6"/>
      <c r="R68" s="6"/>
      <c r="S68" s="5"/>
      <c r="T68" s="5"/>
      <c r="U68" s="5"/>
      <c r="V68" s="5"/>
      <c r="W68" s="5"/>
      <c r="X68" s="5"/>
      <c r="Y68" s="5"/>
      <c r="Z68" s="4"/>
      <c r="AA68" s="4"/>
      <c r="AB68" s="4"/>
      <c r="AC68" s="4"/>
      <c r="AD68" s="4"/>
      <c r="AE68" s="4"/>
      <c r="AF68" s="4"/>
      <c r="AG68" s="31"/>
    </row>
  </sheetData>
  <mergeCells count="3">
    <mergeCell ref="A1:AG1"/>
    <mergeCell ref="A2:AG2"/>
    <mergeCell ref="A3:AG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view="pageBreakPreview" zoomScale="50" zoomScaleNormal="60" zoomScaleSheetLayoutView="50" workbookViewId="0" topLeftCell="A1">
      <selection activeCell="A7" sqref="A7"/>
    </sheetView>
  </sheetViews>
  <sheetFormatPr defaultColWidth="8.88671875" defaultRowHeight="19.5" customHeight="1"/>
  <cols>
    <col min="1" max="1" width="42.21484375" style="26" customWidth="1"/>
    <col min="2" max="31" width="7.77734375" style="26" customWidth="1"/>
    <col min="32" max="32" width="10.4453125" style="26" bestFit="1" customWidth="1"/>
    <col min="33" max="16384" width="8.88671875" style="26" customWidth="1"/>
  </cols>
  <sheetData>
    <row r="1" spans="1:32" ht="19.5" customHeight="1">
      <c r="A1" s="69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9.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19.5" customHeight="1">
      <c r="A3" s="71">
        <v>37561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</row>
    <row r="4" spans="1:32" ht="19.5" customHeight="1">
      <c r="A4" s="2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42" customFormat="1" ht="19.5" customHeight="1">
      <c r="A5" s="4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41" t="s">
        <v>9</v>
      </c>
    </row>
    <row r="6" spans="1:32" s="43" customFormat="1" ht="19.5" customHeight="1">
      <c r="A6" s="18" t="s">
        <v>6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8">
        <v>16</v>
      </c>
      <c r="R6" s="8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37"/>
    </row>
    <row r="7" spans="1:32" ht="19.5" customHeight="1">
      <c r="A7" s="19"/>
      <c r="B7" s="2" t="s">
        <v>33</v>
      </c>
      <c r="C7" s="2" t="s">
        <v>36</v>
      </c>
      <c r="D7" s="2" t="s">
        <v>35</v>
      </c>
      <c r="E7" s="2" t="s">
        <v>34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36</v>
      </c>
      <c r="K7" s="2" t="s">
        <v>35</v>
      </c>
      <c r="L7" s="2" t="s">
        <v>34</v>
      </c>
      <c r="M7" s="2" t="s">
        <v>30</v>
      </c>
      <c r="N7" s="2" t="s">
        <v>31</v>
      </c>
      <c r="O7" s="2" t="s">
        <v>32</v>
      </c>
      <c r="P7" s="2" t="s">
        <v>33</v>
      </c>
      <c r="Q7" s="29" t="s">
        <v>36</v>
      </c>
      <c r="R7" s="29" t="s">
        <v>35</v>
      </c>
      <c r="S7" s="3" t="s">
        <v>34</v>
      </c>
      <c r="T7" s="3" t="s">
        <v>30</v>
      </c>
      <c r="U7" s="3" t="s">
        <v>31</v>
      </c>
      <c r="V7" s="3" t="s">
        <v>32</v>
      </c>
      <c r="W7" s="3" t="s">
        <v>33</v>
      </c>
      <c r="X7" s="3" t="s">
        <v>36</v>
      </c>
      <c r="Y7" s="3" t="s">
        <v>35</v>
      </c>
      <c r="Z7" s="29" t="s">
        <v>34</v>
      </c>
      <c r="AA7" s="29" t="s">
        <v>30</v>
      </c>
      <c r="AB7" s="29" t="s">
        <v>31</v>
      </c>
      <c r="AC7" s="29" t="s">
        <v>32</v>
      </c>
      <c r="AD7" s="29" t="s">
        <v>33</v>
      </c>
      <c r="AE7" s="29" t="s">
        <v>36</v>
      </c>
      <c r="AF7" s="34"/>
    </row>
    <row r="8" spans="1:32" s="12" customFormat="1" ht="19.5" customHeight="1">
      <c r="A8" s="20" t="s">
        <v>1</v>
      </c>
      <c r="B8" s="63">
        <v>21.2</v>
      </c>
      <c r="C8" s="63">
        <v>21.2</v>
      </c>
      <c r="D8" s="63">
        <v>21.2</v>
      </c>
      <c r="E8" s="63">
        <v>21.2</v>
      </c>
      <c r="F8" s="63">
        <v>21.2</v>
      </c>
      <c r="G8" s="63">
        <v>21.2</v>
      </c>
      <c r="H8" s="63">
        <v>21.2</v>
      </c>
      <c r="I8" s="63">
        <v>21.2</v>
      </c>
      <c r="J8" s="63">
        <v>21.2</v>
      </c>
      <c r="K8" s="63">
        <v>21.2</v>
      </c>
      <c r="L8" s="63">
        <v>21.2</v>
      </c>
      <c r="M8" s="63">
        <v>21.2</v>
      </c>
      <c r="N8" s="63">
        <v>21.2</v>
      </c>
      <c r="O8" s="63">
        <v>21.2</v>
      </c>
      <c r="P8" s="63">
        <v>21.2</v>
      </c>
      <c r="Q8" s="63">
        <v>21.2</v>
      </c>
      <c r="R8" s="63">
        <v>21.2</v>
      </c>
      <c r="S8" s="63">
        <v>21.2</v>
      </c>
      <c r="T8" s="63">
        <v>21.2</v>
      </c>
      <c r="U8" s="63">
        <v>21.2</v>
      </c>
      <c r="V8" s="63">
        <v>21.2</v>
      </c>
      <c r="W8" s="63">
        <v>21.2</v>
      </c>
      <c r="X8" s="63">
        <v>21.2</v>
      </c>
      <c r="Y8" s="63">
        <v>21.2</v>
      </c>
      <c r="Z8" s="63">
        <v>21.2</v>
      </c>
      <c r="AA8" s="63">
        <v>21.2</v>
      </c>
      <c r="AB8" s="63">
        <v>21.2</v>
      </c>
      <c r="AC8" s="63">
        <v>21.2</v>
      </c>
      <c r="AD8" s="63">
        <v>21.2</v>
      </c>
      <c r="AE8" s="63">
        <v>21.2</v>
      </c>
      <c r="AF8" s="24">
        <f>AVERAGE(B8:AE8)</f>
        <v>21.200000000000003</v>
      </c>
    </row>
    <row r="9" spans="1:32" ht="19.5" customHeight="1">
      <c r="A9" s="19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5"/>
    </row>
    <row r="10" spans="1:32" s="33" customFormat="1" ht="19.5" customHeight="1">
      <c r="A10" s="19" t="s">
        <v>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5" t="e">
        <f>AVERAGE(B10:AE10)</f>
        <v>#DIV/0!</v>
      </c>
    </row>
    <row r="11" spans="1:32" ht="19.5" customHeight="1">
      <c r="A11" s="1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5"/>
    </row>
    <row r="12" spans="1:32" s="12" customFormat="1" ht="19.5" customHeight="1">
      <c r="A12" s="19" t="s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35" t="e">
        <f>AVERAGE(B12:AE12)</f>
        <v>#DIV/0!</v>
      </c>
    </row>
    <row r="13" spans="1:32" ht="19.5" customHeight="1">
      <c r="A13" s="19"/>
      <c r="B13" s="11"/>
      <c r="C13" s="11"/>
      <c r="D13" s="11"/>
      <c r="E13" s="1"/>
      <c r="F13" s="1"/>
      <c r="G13" s="1"/>
      <c r="H13" s="1"/>
      <c r="I13" s="1"/>
      <c r="J13" s="11"/>
      <c r="K13" s="11"/>
      <c r="L13" s="1"/>
      <c r="M13" s="1"/>
      <c r="N13" s="1"/>
      <c r="O13" s="1"/>
      <c r="P13" s="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36"/>
    </row>
    <row r="14" spans="1:32" ht="19.5" customHeight="1">
      <c r="A14" s="20" t="s">
        <v>2</v>
      </c>
      <c r="B14" s="10">
        <f aca="true" t="shared" si="0" ref="B14:AE14">SUM(B16:B24)</f>
        <v>19.4</v>
      </c>
      <c r="C14" s="10">
        <f t="shared" si="0"/>
        <v>16</v>
      </c>
      <c r="D14" s="10">
        <f t="shared" si="0"/>
        <v>16.1</v>
      </c>
      <c r="E14" s="10">
        <f t="shared" si="0"/>
        <v>15.4</v>
      </c>
      <c r="F14" s="10">
        <f t="shared" si="0"/>
        <v>15.5</v>
      </c>
      <c r="G14" s="10">
        <f t="shared" si="0"/>
        <v>16.3</v>
      </c>
      <c r="H14" s="10">
        <f t="shared" si="0"/>
        <v>17</v>
      </c>
      <c r="I14" s="10">
        <f t="shared" si="0"/>
        <v>18.299999999999997</v>
      </c>
      <c r="J14" s="10">
        <f t="shared" si="0"/>
        <v>17.999999999999996</v>
      </c>
      <c r="K14" s="10">
        <f t="shared" si="0"/>
        <v>17.999999999999996</v>
      </c>
      <c r="L14" s="10">
        <f t="shared" si="0"/>
        <v>17</v>
      </c>
      <c r="M14" s="10">
        <f t="shared" si="0"/>
        <v>18.3</v>
      </c>
      <c r="N14" s="10">
        <f t="shared" si="0"/>
        <v>17.8</v>
      </c>
      <c r="O14" s="10">
        <f t="shared" si="0"/>
        <v>17</v>
      </c>
      <c r="P14" s="10">
        <f t="shared" si="0"/>
        <v>18.2</v>
      </c>
      <c r="Q14" s="10">
        <f t="shared" si="0"/>
        <v>16.959999999999997</v>
      </c>
      <c r="R14" s="10">
        <f t="shared" si="0"/>
        <v>16.16</v>
      </c>
      <c r="S14" s="10">
        <f t="shared" si="0"/>
        <v>16.46</v>
      </c>
      <c r="T14" s="10">
        <f t="shared" si="0"/>
        <v>17.48</v>
      </c>
      <c r="U14" s="10">
        <f t="shared" si="0"/>
        <v>17.35</v>
      </c>
      <c r="V14" s="10">
        <f t="shared" si="0"/>
        <v>17.95</v>
      </c>
      <c r="W14" s="10">
        <f t="shared" si="0"/>
        <v>17.65</v>
      </c>
      <c r="X14" s="10">
        <f t="shared" si="0"/>
        <v>17.04</v>
      </c>
      <c r="Y14" s="10">
        <f t="shared" si="0"/>
        <v>16.38</v>
      </c>
      <c r="Z14" s="10">
        <f t="shared" si="0"/>
        <v>16.279999999999998</v>
      </c>
      <c r="AA14" s="10">
        <f t="shared" si="0"/>
        <v>16.71</v>
      </c>
      <c r="AB14" s="10">
        <f t="shared" si="0"/>
        <v>17.699999999999996</v>
      </c>
      <c r="AC14" s="10">
        <f t="shared" si="0"/>
        <v>17.13</v>
      </c>
      <c r="AD14" s="10">
        <f t="shared" si="0"/>
        <v>17.91</v>
      </c>
      <c r="AE14" s="10">
        <f t="shared" si="0"/>
        <v>17.299999999999997</v>
      </c>
      <c r="AF14" s="24">
        <f>AVERAGE(B14:AE14)</f>
        <v>17.158666666666665</v>
      </c>
    </row>
    <row r="15" spans="1:32" ht="19.5" customHeight="1">
      <c r="A15" s="1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5"/>
    </row>
    <row r="16" spans="1:32" ht="19.5" customHeight="1">
      <c r="A16" s="19" t="s">
        <v>12</v>
      </c>
      <c r="B16" s="1">
        <v>16.8</v>
      </c>
      <c r="C16" s="1">
        <v>14.8</v>
      </c>
      <c r="D16" s="1">
        <v>15.6</v>
      </c>
      <c r="E16" s="1">
        <v>14.9</v>
      </c>
      <c r="F16" s="1">
        <v>14.7</v>
      </c>
      <c r="G16" s="1">
        <v>14.5</v>
      </c>
      <c r="H16" s="1">
        <v>15.1</v>
      </c>
      <c r="I16" s="1">
        <v>16.5</v>
      </c>
      <c r="J16" s="1">
        <v>16.2</v>
      </c>
      <c r="K16" s="1">
        <v>16.2</v>
      </c>
      <c r="L16" s="1">
        <v>15.2</v>
      </c>
      <c r="M16" s="1">
        <v>16.6</v>
      </c>
      <c r="N16" s="1">
        <v>16.1</v>
      </c>
      <c r="O16" s="1">
        <v>15.3</v>
      </c>
      <c r="P16" s="1">
        <v>16.6</v>
      </c>
      <c r="Q16" s="1">
        <v>16.4</v>
      </c>
      <c r="R16" s="1">
        <v>15.6</v>
      </c>
      <c r="S16" s="1">
        <v>15.9</v>
      </c>
      <c r="T16" s="1">
        <v>16.8</v>
      </c>
      <c r="U16" s="1">
        <v>16.6</v>
      </c>
      <c r="V16" s="1">
        <v>17.2</v>
      </c>
      <c r="W16" s="1">
        <v>16.9</v>
      </c>
      <c r="X16" s="1">
        <v>16.5</v>
      </c>
      <c r="Y16" s="1">
        <v>15.9</v>
      </c>
      <c r="Z16" s="1">
        <v>15.8</v>
      </c>
      <c r="AA16" s="1">
        <v>15.9</v>
      </c>
      <c r="AB16" s="1">
        <v>16.9</v>
      </c>
      <c r="AC16" s="1">
        <v>16.3</v>
      </c>
      <c r="AD16" s="1">
        <v>17.1</v>
      </c>
      <c r="AE16" s="1">
        <v>16.5</v>
      </c>
      <c r="AF16" s="35">
        <f>AVERAGE(B16:AE16)</f>
        <v>16.046666666666663</v>
      </c>
    </row>
    <row r="17" spans="1:32" ht="19.5" customHeight="1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5"/>
    </row>
    <row r="18" spans="1:32" ht="19.5" customHeight="1">
      <c r="A18" s="21" t="s">
        <v>43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35">
        <f>AVERAGE(B18:AE18)</f>
        <v>0</v>
      </c>
    </row>
    <row r="19" spans="1:32" ht="19.5" customHeight="1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5"/>
    </row>
    <row r="20" spans="1:32" ht="19.5" customHeight="1">
      <c r="A20" s="19" t="s">
        <v>19</v>
      </c>
      <c r="B20" s="1">
        <v>0.4</v>
      </c>
      <c r="C20" s="1">
        <v>0.4</v>
      </c>
      <c r="D20" s="1">
        <v>0.4</v>
      </c>
      <c r="E20" s="1">
        <v>0.4</v>
      </c>
      <c r="F20" s="1">
        <v>0.4</v>
      </c>
      <c r="G20" s="1">
        <v>0.4</v>
      </c>
      <c r="H20" s="1">
        <v>0.4</v>
      </c>
      <c r="I20" s="1">
        <v>0.4</v>
      </c>
      <c r="J20" s="1">
        <v>0.4</v>
      </c>
      <c r="K20" s="1">
        <v>0.4</v>
      </c>
      <c r="L20" s="1">
        <v>0.4</v>
      </c>
      <c r="M20" s="1">
        <v>0.4</v>
      </c>
      <c r="N20" s="1">
        <v>0.4</v>
      </c>
      <c r="O20" s="1">
        <v>0.4</v>
      </c>
      <c r="P20" s="1">
        <v>0.4</v>
      </c>
      <c r="Q20" s="1">
        <v>0.4</v>
      </c>
      <c r="R20" s="1">
        <v>0.4</v>
      </c>
      <c r="S20" s="1">
        <v>0.4</v>
      </c>
      <c r="T20" s="1">
        <v>0.4</v>
      </c>
      <c r="U20" s="1">
        <v>0.4</v>
      </c>
      <c r="V20" s="1">
        <v>0.4</v>
      </c>
      <c r="W20" s="1">
        <v>0.4</v>
      </c>
      <c r="X20" s="1">
        <v>0.4</v>
      </c>
      <c r="Y20" s="1">
        <v>0.4</v>
      </c>
      <c r="Z20" s="1">
        <v>0.4</v>
      </c>
      <c r="AA20" s="1">
        <v>0.4</v>
      </c>
      <c r="AB20" s="1">
        <v>0.4</v>
      </c>
      <c r="AC20" s="1">
        <v>0.4</v>
      </c>
      <c r="AD20" s="1">
        <v>0.4</v>
      </c>
      <c r="AE20" s="1">
        <v>0.4</v>
      </c>
      <c r="AF20" s="35">
        <f>AVERAGE(B20:AE20)</f>
        <v>0.4000000000000002</v>
      </c>
    </row>
    <row r="21" spans="1:32" ht="19.5" customHeight="1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5"/>
    </row>
    <row r="22" spans="1:32" ht="19.5" customHeight="1">
      <c r="A22" s="19" t="s">
        <v>20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35">
        <f>AVERAGE(B22:AE22)</f>
        <v>0</v>
      </c>
    </row>
    <row r="23" spans="1:32" s="33" customFormat="1" ht="19.5" customHeight="1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5"/>
    </row>
    <row r="24" spans="1:32" s="12" customFormat="1" ht="19.5" customHeight="1">
      <c r="A24" s="19" t="s">
        <v>18</v>
      </c>
      <c r="B24" s="11">
        <v>2.2</v>
      </c>
      <c r="C24" s="11">
        <v>0.8</v>
      </c>
      <c r="D24" s="11">
        <v>0.1</v>
      </c>
      <c r="E24" s="11">
        <v>0.1</v>
      </c>
      <c r="F24" s="11">
        <v>0.4</v>
      </c>
      <c r="G24" s="11">
        <v>1.4</v>
      </c>
      <c r="H24" s="11">
        <v>1.5</v>
      </c>
      <c r="I24" s="11">
        <v>1.4</v>
      </c>
      <c r="J24" s="11">
        <v>1.4</v>
      </c>
      <c r="K24" s="11">
        <v>1.4</v>
      </c>
      <c r="L24" s="11">
        <v>1.4</v>
      </c>
      <c r="M24" s="11">
        <v>1.3</v>
      </c>
      <c r="N24" s="11">
        <v>1.3</v>
      </c>
      <c r="O24" s="11">
        <v>1.3</v>
      </c>
      <c r="P24" s="11">
        <v>1.2</v>
      </c>
      <c r="Q24" s="11">
        <v>0.16</v>
      </c>
      <c r="R24" s="11">
        <v>0.16</v>
      </c>
      <c r="S24" s="11">
        <v>0.16</v>
      </c>
      <c r="T24" s="11">
        <v>0.28</v>
      </c>
      <c r="U24" s="11">
        <v>0.35</v>
      </c>
      <c r="V24" s="11">
        <v>0.35</v>
      </c>
      <c r="W24" s="11">
        <v>0.35</v>
      </c>
      <c r="X24" s="11">
        <v>0.14</v>
      </c>
      <c r="Y24" s="11">
        <v>0.08</v>
      </c>
      <c r="Z24" s="11">
        <v>0.08</v>
      </c>
      <c r="AA24" s="11">
        <v>0.41</v>
      </c>
      <c r="AB24" s="11">
        <v>0.4</v>
      </c>
      <c r="AC24" s="11">
        <v>0.43</v>
      </c>
      <c r="AD24" s="11">
        <v>0.41</v>
      </c>
      <c r="AE24" s="11">
        <v>0.4</v>
      </c>
      <c r="AF24" s="35">
        <f>AVERAGE(B24:AE24)</f>
        <v>0.7120000000000001</v>
      </c>
    </row>
    <row r="25" spans="1:32" ht="19.5" customHeight="1">
      <c r="A25" s="19"/>
      <c r="B25" s="1"/>
      <c r="C25" s="1"/>
      <c r="D25" s="11"/>
      <c r="E25" s="11"/>
      <c r="F25" s="11"/>
      <c r="G25" s="11"/>
      <c r="H25" s="11"/>
      <c r="I25" s="1"/>
      <c r="J25" s="11"/>
      <c r="K25" s="1"/>
      <c r="L25" s="1"/>
      <c r="M25" s="1"/>
      <c r="N25" s="1"/>
      <c r="O25" s="1"/>
      <c r="P25" s="1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35"/>
    </row>
    <row r="26" spans="1:32" ht="19.5" customHeight="1">
      <c r="A26" s="20" t="s">
        <v>3</v>
      </c>
      <c r="B26" s="10">
        <f aca="true" t="shared" si="1" ref="B26:AE26">SUM(B28+B34+B36+B38+B40)</f>
        <v>18.8</v>
      </c>
      <c r="C26" s="10">
        <f t="shared" si="1"/>
        <v>17.9</v>
      </c>
      <c r="D26" s="10">
        <f t="shared" si="1"/>
        <v>18.1</v>
      </c>
      <c r="E26" s="10">
        <f t="shared" si="1"/>
        <v>20.5</v>
      </c>
      <c r="F26" s="10">
        <f t="shared" si="1"/>
        <v>20.5</v>
      </c>
      <c r="G26" s="10">
        <f t="shared" si="1"/>
        <v>20.900000000000002</v>
      </c>
      <c r="H26" s="10">
        <f t="shared" si="1"/>
        <v>21.5</v>
      </c>
      <c r="I26" s="10">
        <f t="shared" si="1"/>
        <v>21.8</v>
      </c>
      <c r="J26" s="10">
        <f t="shared" si="1"/>
        <v>20.6</v>
      </c>
      <c r="K26" s="10">
        <f t="shared" si="1"/>
        <v>20.3</v>
      </c>
      <c r="L26" s="10">
        <f t="shared" si="1"/>
        <v>18.6</v>
      </c>
      <c r="M26" s="10">
        <f t="shared" si="1"/>
        <v>18.2</v>
      </c>
      <c r="N26" s="10">
        <f t="shared" si="1"/>
        <v>19.1</v>
      </c>
      <c r="O26" s="10">
        <f t="shared" si="1"/>
        <v>19</v>
      </c>
      <c r="P26" s="10">
        <f t="shared" si="1"/>
        <v>19.3</v>
      </c>
      <c r="Q26" s="10">
        <f t="shared" si="1"/>
        <v>18.7</v>
      </c>
      <c r="R26" s="10">
        <f t="shared" si="1"/>
        <v>19.8</v>
      </c>
      <c r="S26" s="10">
        <f t="shared" si="1"/>
        <v>21.2</v>
      </c>
      <c r="T26" s="10">
        <f t="shared" si="1"/>
        <v>20.6</v>
      </c>
      <c r="U26" s="10">
        <f t="shared" si="1"/>
        <v>18.9</v>
      </c>
      <c r="V26" s="10">
        <f t="shared" si="1"/>
        <v>20.4</v>
      </c>
      <c r="W26" s="10">
        <f t="shared" si="1"/>
        <v>19.3</v>
      </c>
      <c r="X26" s="10">
        <f t="shared" si="1"/>
        <v>20.6</v>
      </c>
      <c r="Y26" s="10">
        <f t="shared" si="1"/>
        <v>18.7</v>
      </c>
      <c r="Z26" s="10">
        <f t="shared" si="1"/>
        <v>20.8</v>
      </c>
      <c r="AA26" s="10">
        <f t="shared" si="1"/>
        <v>21.1</v>
      </c>
      <c r="AB26" s="10">
        <f t="shared" si="1"/>
        <v>20.3</v>
      </c>
      <c r="AC26" s="10">
        <f t="shared" si="1"/>
        <v>18.5</v>
      </c>
      <c r="AD26" s="10">
        <f t="shared" si="1"/>
        <v>18.4</v>
      </c>
      <c r="AE26" s="10">
        <f t="shared" si="1"/>
        <v>19.8</v>
      </c>
      <c r="AF26" s="24">
        <f>AVERAGE(B26:AE26)</f>
        <v>19.74</v>
      </c>
    </row>
    <row r="27" spans="1:32" ht="19.5" customHeight="1">
      <c r="A27" s="19"/>
      <c r="AF27" s="36"/>
    </row>
    <row r="28" spans="1:32" ht="19.5" customHeight="1">
      <c r="A28" s="19" t="s">
        <v>13</v>
      </c>
      <c r="B28" s="1">
        <v>15.9</v>
      </c>
      <c r="C28" s="1">
        <v>17.4</v>
      </c>
      <c r="D28" s="1">
        <v>15.6</v>
      </c>
      <c r="E28" s="1">
        <v>17.8</v>
      </c>
      <c r="F28" s="1">
        <v>17.7</v>
      </c>
      <c r="G28" s="1">
        <v>17.3</v>
      </c>
      <c r="H28" s="1">
        <v>17.8</v>
      </c>
      <c r="I28" s="1">
        <v>18.3</v>
      </c>
      <c r="J28" s="1">
        <v>20.1</v>
      </c>
      <c r="K28" s="1">
        <v>19.8</v>
      </c>
      <c r="L28" s="1">
        <v>18.1</v>
      </c>
      <c r="M28" s="1">
        <v>17.7</v>
      </c>
      <c r="N28" s="1">
        <v>18.6</v>
      </c>
      <c r="O28" s="1">
        <v>18.5</v>
      </c>
      <c r="P28" s="1">
        <v>18.8</v>
      </c>
      <c r="Q28" s="1">
        <v>18.2</v>
      </c>
      <c r="R28" s="1">
        <v>19.3</v>
      </c>
      <c r="S28" s="1">
        <v>17.9</v>
      </c>
      <c r="T28" s="1">
        <v>18.6</v>
      </c>
      <c r="U28" s="1">
        <v>18.4</v>
      </c>
      <c r="V28" s="1">
        <v>19.9</v>
      </c>
      <c r="W28" s="1">
        <v>18.8</v>
      </c>
      <c r="X28" s="1">
        <v>20.1</v>
      </c>
      <c r="Y28" s="1">
        <v>18.2</v>
      </c>
      <c r="Z28" s="1">
        <v>20.3</v>
      </c>
      <c r="AA28" s="1">
        <v>20.6</v>
      </c>
      <c r="AB28" s="1">
        <v>19.8</v>
      </c>
      <c r="AC28" s="1">
        <v>18</v>
      </c>
      <c r="AD28" s="1">
        <v>17.9</v>
      </c>
      <c r="AE28" s="1">
        <v>19.3</v>
      </c>
      <c r="AF28" s="35">
        <f aca="true" t="shared" si="2" ref="AF28:AF34">AVERAGE(B28:AE28)</f>
        <v>18.49</v>
      </c>
    </row>
    <row r="29" spans="1:32" ht="19.5" customHeight="1">
      <c r="A29" s="19" t="s">
        <v>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35">
        <f t="shared" si="2"/>
        <v>0</v>
      </c>
    </row>
    <row r="30" spans="1:32" ht="19.5" customHeight="1">
      <c r="A30" s="19" t="s">
        <v>8</v>
      </c>
      <c r="B30" s="8">
        <v>30</v>
      </c>
      <c r="C30" s="8">
        <v>31</v>
      </c>
      <c r="D30" s="8">
        <v>32</v>
      </c>
      <c r="E30" s="8">
        <v>31</v>
      </c>
      <c r="F30" s="8">
        <v>31</v>
      </c>
      <c r="G30" s="8">
        <v>32</v>
      </c>
      <c r="H30" s="8">
        <v>22</v>
      </c>
      <c r="I30" s="8">
        <v>33</v>
      </c>
      <c r="J30" s="8">
        <v>27</v>
      </c>
      <c r="K30" s="8">
        <v>27</v>
      </c>
      <c r="L30" s="8">
        <v>31</v>
      </c>
      <c r="M30" s="8">
        <v>30</v>
      </c>
      <c r="N30" s="8">
        <v>20</v>
      </c>
      <c r="O30" s="8">
        <v>34</v>
      </c>
      <c r="P30" s="8">
        <v>25</v>
      </c>
      <c r="Q30" s="8">
        <v>27</v>
      </c>
      <c r="R30" s="8">
        <v>15</v>
      </c>
      <c r="S30" s="8">
        <v>19</v>
      </c>
      <c r="T30" s="8">
        <v>25</v>
      </c>
      <c r="U30" s="8">
        <v>35</v>
      </c>
      <c r="V30" s="8">
        <v>33</v>
      </c>
      <c r="W30" s="8">
        <v>29</v>
      </c>
      <c r="X30" s="8">
        <v>32</v>
      </c>
      <c r="Y30" s="8">
        <v>31</v>
      </c>
      <c r="Z30" s="8">
        <v>29</v>
      </c>
      <c r="AA30" s="8">
        <v>33</v>
      </c>
      <c r="AB30" s="8">
        <v>34</v>
      </c>
      <c r="AC30" s="8">
        <v>31</v>
      </c>
      <c r="AD30" s="8">
        <v>32</v>
      </c>
      <c r="AE30" s="8">
        <v>33</v>
      </c>
      <c r="AF30" s="35">
        <f t="shared" si="2"/>
        <v>29.133333333333333</v>
      </c>
    </row>
    <row r="31" spans="1:32" ht="19.5" customHeight="1">
      <c r="A31" s="21" t="s">
        <v>22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35">
        <f t="shared" si="2"/>
        <v>0</v>
      </c>
    </row>
    <row r="32" spans="1:32" ht="19.5" customHeight="1">
      <c r="A32" s="21" t="s">
        <v>23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35">
        <f t="shared" si="2"/>
        <v>0</v>
      </c>
    </row>
    <row r="33" spans="1:32" ht="19.5" customHeight="1">
      <c r="A33" s="21" t="s">
        <v>24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35">
        <f t="shared" si="2"/>
        <v>0</v>
      </c>
    </row>
    <row r="34" spans="1:32" ht="19.5" customHeight="1">
      <c r="A34" s="19" t="s">
        <v>14</v>
      </c>
      <c r="B34" s="1">
        <v>2.4</v>
      </c>
      <c r="C34" s="1">
        <v>0</v>
      </c>
      <c r="D34" s="1">
        <v>2</v>
      </c>
      <c r="E34" s="1">
        <v>2.2</v>
      </c>
      <c r="F34" s="1">
        <v>2.3</v>
      </c>
      <c r="G34" s="1">
        <v>3.1</v>
      </c>
      <c r="H34" s="1">
        <v>3.2</v>
      </c>
      <c r="I34" s="1">
        <v>3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2.8</v>
      </c>
      <c r="T34" s="1">
        <v>1.5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35">
        <f t="shared" si="2"/>
        <v>0.75</v>
      </c>
    </row>
    <row r="35" spans="1:32" ht="19.5" customHeight="1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7"/>
    </row>
    <row r="36" spans="1:32" ht="19.5" customHeight="1">
      <c r="A36" s="19" t="s">
        <v>19</v>
      </c>
      <c r="B36" s="1">
        <v>0.5</v>
      </c>
      <c r="C36" s="1">
        <v>0.5</v>
      </c>
      <c r="D36" s="1">
        <v>0.5</v>
      </c>
      <c r="E36" s="1">
        <v>0.5</v>
      </c>
      <c r="F36" s="1">
        <v>0.5</v>
      </c>
      <c r="G36" s="1">
        <v>0.5</v>
      </c>
      <c r="H36" s="1">
        <v>0.5</v>
      </c>
      <c r="I36" s="1">
        <v>0.5</v>
      </c>
      <c r="J36" s="1">
        <v>0.5</v>
      </c>
      <c r="K36" s="1">
        <v>0.5</v>
      </c>
      <c r="L36" s="1">
        <v>0.5</v>
      </c>
      <c r="M36" s="1">
        <v>0.5</v>
      </c>
      <c r="N36" s="1">
        <v>0.5</v>
      </c>
      <c r="O36" s="1">
        <v>0.5</v>
      </c>
      <c r="P36" s="1">
        <v>0.5</v>
      </c>
      <c r="Q36" s="1">
        <v>0.5</v>
      </c>
      <c r="R36" s="1">
        <v>0.5</v>
      </c>
      <c r="S36" s="1">
        <v>0.5</v>
      </c>
      <c r="T36" s="1">
        <v>0.5</v>
      </c>
      <c r="U36" s="1">
        <v>0.5</v>
      </c>
      <c r="V36" s="1">
        <v>0.5</v>
      </c>
      <c r="W36" s="1">
        <v>0.5</v>
      </c>
      <c r="X36" s="1">
        <v>0.5</v>
      </c>
      <c r="Y36" s="1">
        <v>0.5</v>
      </c>
      <c r="Z36" s="1">
        <v>0.5</v>
      </c>
      <c r="AA36" s="1">
        <v>0.5</v>
      </c>
      <c r="AB36" s="1">
        <v>0.5</v>
      </c>
      <c r="AC36" s="1">
        <v>0.5</v>
      </c>
      <c r="AD36" s="1">
        <v>0.5</v>
      </c>
      <c r="AE36" s="1">
        <v>0.5</v>
      </c>
      <c r="AF36" s="35">
        <f>AVERAGE(B36:AE36)</f>
        <v>0.5</v>
      </c>
    </row>
    <row r="37" spans="1:32" ht="19.5" customHeight="1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5"/>
    </row>
    <row r="38" spans="1:32" ht="19.5" customHeight="1">
      <c r="A38" s="19" t="s">
        <v>17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35">
        <f>AVERAGE(B38:AE38)</f>
        <v>0</v>
      </c>
    </row>
    <row r="39" spans="1:32" ht="19.5" customHeight="1">
      <c r="A39" s="1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5"/>
    </row>
    <row r="40" spans="1:32" s="17" customFormat="1" ht="19.5" customHeight="1">
      <c r="A40" s="19" t="s">
        <v>18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35">
        <f>AVERAGE(B40:AE40)</f>
        <v>0</v>
      </c>
    </row>
    <row r="41" spans="1:32" ht="19.5" customHeight="1">
      <c r="A41" s="19"/>
      <c r="AF41" s="35"/>
    </row>
    <row r="42" spans="1:32" ht="19.5" customHeight="1">
      <c r="A42" s="20" t="s">
        <v>5</v>
      </c>
      <c r="B42" s="10">
        <f aca="true" t="shared" si="3" ref="B42:AE42">SUM(B44:B50)</f>
        <v>3.5</v>
      </c>
      <c r="C42" s="10">
        <f t="shared" si="3"/>
        <v>3.5999999999999996</v>
      </c>
      <c r="D42" s="10">
        <f t="shared" si="3"/>
        <v>3.8</v>
      </c>
      <c r="E42" s="10">
        <f t="shared" si="3"/>
        <v>3.7</v>
      </c>
      <c r="F42" s="10">
        <f t="shared" si="3"/>
        <v>4.3</v>
      </c>
      <c r="G42" s="10">
        <f t="shared" si="3"/>
        <v>3.6999999999999997</v>
      </c>
      <c r="H42" s="10">
        <f t="shared" si="3"/>
        <v>4.1</v>
      </c>
      <c r="I42" s="10">
        <f t="shared" si="3"/>
        <v>3.5999999999999996</v>
      </c>
      <c r="J42" s="10">
        <f t="shared" si="3"/>
        <v>4.6</v>
      </c>
      <c r="K42" s="10">
        <f t="shared" si="3"/>
        <v>3.9000000000000004</v>
      </c>
      <c r="L42" s="10">
        <f t="shared" si="3"/>
        <v>4.1000000000000005</v>
      </c>
      <c r="M42" s="10">
        <f t="shared" si="3"/>
        <v>4.1000000000000005</v>
      </c>
      <c r="N42" s="10">
        <f t="shared" si="3"/>
        <v>3.6999999999999997</v>
      </c>
      <c r="O42" s="10">
        <f t="shared" si="3"/>
        <v>3.4000000000000004</v>
      </c>
      <c r="P42" s="10">
        <f t="shared" si="3"/>
        <v>4.3</v>
      </c>
      <c r="Q42" s="10">
        <f t="shared" si="3"/>
        <v>3.7</v>
      </c>
      <c r="R42" s="10">
        <f t="shared" si="3"/>
        <v>4</v>
      </c>
      <c r="S42" s="10">
        <f t="shared" si="3"/>
        <v>4.2</v>
      </c>
      <c r="T42" s="10">
        <f t="shared" si="3"/>
        <v>4</v>
      </c>
      <c r="U42" s="10">
        <f t="shared" si="3"/>
        <v>4.4</v>
      </c>
      <c r="V42" s="10">
        <f t="shared" si="3"/>
        <v>4.4</v>
      </c>
      <c r="W42" s="10">
        <f t="shared" si="3"/>
        <v>3.6000000000000005</v>
      </c>
      <c r="X42" s="10">
        <f t="shared" si="3"/>
        <v>3.3</v>
      </c>
      <c r="Y42" s="10">
        <f t="shared" si="3"/>
        <v>3.7</v>
      </c>
      <c r="Z42" s="10">
        <f t="shared" si="3"/>
        <v>3.5999999999999996</v>
      </c>
      <c r="AA42" s="10">
        <f t="shared" si="3"/>
        <v>4</v>
      </c>
      <c r="AB42" s="10">
        <f t="shared" si="3"/>
        <v>3.8</v>
      </c>
      <c r="AC42" s="10">
        <f t="shared" si="3"/>
        <v>2.8</v>
      </c>
      <c r="AD42" s="10">
        <f t="shared" si="3"/>
        <v>2.6</v>
      </c>
      <c r="AE42" s="10">
        <f t="shared" si="3"/>
        <v>2.5</v>
      </c>
      <c r="AF42" s="24">
        <f>AVERAGE(B42:AE42)</f>
        <v>3.766666666666666</v>
      </c>
    </row>
    <row r="43" spans="1:32" ht="19.5" customHeight="1">
      <c r="A43" s="22"/>
      <c r="B43" s="1"/>
      <c r="C43" s="1"/>
      <c r="D43" s="11"/>
      <c r="E43" s="1"/>
      <c r="F43" s="11"/>
      <c r="G43" s="11"/>
      <c r="H43" s="1"/>
      <c r="I43" s="1"/>
      <c r="J43" s="1"/>
      <c r="K43" s="1"/>
      <c r="L43" s="1"/>
      <c r="M43" s="1"/>
      <c r="N43" s="51"/>
      <c r="O43" s="51"/>
      <c r="P43" s="1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36"/>
    </row>
    <row r="44" spans="1:32" ht="19.5" customHeight="1">
      <c r="A44" s="19" t="s">
        <v>15</v>
      </c>
      <c r="B44" s="1">
        <v>1.8</v>
      </c>
      <c r="C44" s="1">
        <v>1.9</v>
      </c>
      <c r="D44" s="1">
        <v>2.1</v>
      </c>
      <c r="E44" s="1">
        <v>2.1</v>
      </c>
      <c r="F44" s="1">
        <v>2</v>
      </c>
      <c r="G44" s="1">
        <v>1.8</v>
      </c>
      <c r="H44" s="1">
        <v>2.3</v>
      </c>
      <c r="I44" s="1">
        <v>1.9</v>
      </c>
      <c r="J44" s="1">
        <v>2.3</v>
      </c>
      <c r="K44" s="1">
        <v>2.2</v>
      </c>
      <c r="L44" s="1">
        <v>2</v>
      </c>
      <c r="M44" s="1">
        <v>2.2</v>
      </c>
      <c r="N44" s="1">
        <v>1.9</v>
      </c>
      <c r="O44" s="1">
        <v>1</v>
      </c>
      <c r="P44" s="1">
        <v>1.6</v>
      </c>
      <c r="Q44" s="1">
        <v>2</v>
      </c>
      <c r="R44" s="1">
        <v>0.5</v>
      </c>
      <c r="S44" s="1">
        <v>0.4</v>
      </c>
      <c r="T44" s="1">
        <v>2</v>
      </c>
      <c r="U44" s="1">
        <v>2.1</v>
      </c>
      <c r="V44" s="1">
        <v>2.3</v>
      </c>
      <c r="W44" s="1">
        <v>2.2</v>
      </c>
      <c r="X44" s="1">
        <v>2.1</v>
      </c>
      <c r="Y44" s="1">
        <v>2</v>
      </c>
      <c r="Z44" s="1">
        <v>1.9</v>
      </c>
      <c r="AA44" s="1">
        <v>1.5</v>
      </c>
      <c r="AB44" s="1">
        <v>2.1</v>
      </c>
      <c r="AC44" s="1">
        <v>1.7</v>
      </c>
      <c r="AD44" s="1">
        <v>1.5</v>
      </c>
      <c r="AE44" s="1">
        <v>1.7</v>
      </c>
      <c r="AF44" s="35">
        <f>AVERAGE(B44:AE44)</f>
        <v>1.836666666666667</v>
      </c>
    </row>
    <row r="45" spans="1:32" ht="19.5" customHeight="1">
      <c r="A45" s="19"/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5"/>
    </row>
    <row r="46" spans="1:32" ht="19.5" customHeight="1">
      <c r="A46" s="19" t="s">
        <v>16</v>
      </c>
      <c r="B46" s="1">
        <v>1.2</v>
      </c>
      <c r="C46" s="1">
        <v>1.2</v>
      </c>
      <c r="D46" s="1">
        <v>1.2</v>
      </c>
      <c r="E46" s="1">
        <v>1.1</v>
      </c>
      <c r="F46" s="1">
        <v>1.1</v>
      </c>
      <c r="G46" s="1">
        <v>1</v>
      </c>
      <c r="H46" s="1">
        <v>1.3</v>
      </c>
      <c r="I46" s="1">
        <v>1.2</v>
      </c>
      <c r="J46" s="1">
        <v>1.8</v>
      </c>
      <c r="K46" s="1">
        <v>1.2</v>
      </c>
      <c r="L46" s="1">
        <v>1.2</v>
      </c>
      <c r="M46" s="1">
        <v>1.2</v>
      </c>
      <c r="N46" s="1">
        <v>1.2</v>
      </c>
      <c r="O46" s="1">
        <v>1.2</v>
      </c>
      <c r="P46" s="1">
        <v>1.2</v>
      </c>
      <c r="Q46" s="1">
        <v>1.2</v>
      </c>
      <c r="R46" s="1">
        <v>1.8</v>
      </c>
      <c r="S46" s="1">
        <v>1.8</v>
      </c>
      <c r="T46" s="1">
        <v>0.4</v>
      </c>
      <c r="U46" s="1">
        <v>0.4</v>
      </c>
      <c r="V46" s="1">
        <v>0.6</v>
      </c>
      <c r="W46" s="1">
        <v>0.7</v>
      </c>
      <c r="X46" s="1">
        <v>0.7</v>
      </c>
      <c r="Y46" s="1">
        <v>0.7</v>
      </c>
      <c r="Z46" s="6">
        <v>1</v>
      </c>
      <c r="AA46" s="1">
        <v>0.4</v>
      </c>
      <c r="AB46" s="1">
        <v>0.3</v>
      </c>
      <c r="AC46" s="1">
        <v>0.6</v>
      </c>
      <c r="AD46" s="1">
        <v>0.6</v>
      </c>
      <c r="AE46" s="1">
        <v>0.3</v>
      </c>
      <c r="AF46" s="35">
        <f>AVERAGE(B46:AE46)</f>
        <v>0.9933333333333333</v>
      </c>
    </row>
    <row r="47" spans="1:32" ht="19.5" customHeight="1">
      <c r="A47" s="19"/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5"/>
    </row>
    <row r="48" spans="1:32" ht="19.5" customHeight="1">
      <c r="A48" s="19" t="s">
        <v>28</v>
      </c>
      <c r="B48" s="1">
        <v>0.5</v>
      </c>
      <c r="C48" s="1">
        <v>0.5</v>
      </c>
      <c r="D48" s="1">
        <v>0.5</v>
      </c>
      <c r="E48" s="1">
        <v>0.5</v>
      </c>
      <c r="F48" s="1">
        <v>1.2</v>
      </c>
      <c r="G48" s="1">
        <v>0.9</v>
      </c>
      <c r="H48" s="1">
        <v>0.5</v>
      </c>
      <c r="I48" s="1">
        <v>0.5</v>
      </c>
      <c r="J48" s="1">
        <v>0.5</v>
      </c>
      <c r="K48" s="1">
        <v>0.5</v>
      </c>
      <c r="L48" s="1">
        <v>0.9</v>
      </c>
      <c r="M48" s="1">
        <v>0.5</v>
      </c>
      <c r="N48" s="1">
        <v>0.6</v>
      </c>
      <c r="O48" s="1">
        <v>1.2</v>
      </c>
      <c r="P48" s="1">
        <v>1.5</v>
      </c>
      <c r="Q48" s="1">
        <v>0.5</v>
      </c>
      <c r="R48" s="1">
        <v>1.7</v>
      </c>
      <c r="S48" s="1">
        <v>2</v>
      </c>
      <c r="T48" s="1">
        <v>1.6</v>
      </c>
      <c r="U48" s="1">
        <v>1.9</v>
      </c>
      <c r="V48" s="1">
        <v>1.5</v>
      </c>
      <c r="W48" s="1">
        <v>0.7</v>
      </c>
      <c r="X48" s="1">
        <v>0.5</v>
      </c>
      <c r="Y48" s="1">
        <v>1</v>
      </c>
      <c r="Z48" s="1">
        <v>0.7</v>
      </c>
      <c r="AA48" s="1">
        <v>2.1</v>
      </c>
      <c r="AB48" s="1">
        <v>1.4</v>
      </c>
      <c r="AC48" s="1">
        <v>0.5</v>
      </c>
      <c r="AD48" s="1">
        <v>0.5</v>
      </c>
      <c r="AE48" s="1">
        <v>0.5</v>
      </c>
      <c r="AF48" s="35">
        <f>AVERAGE(B48:AE48)</f>
        <v>0.9299999999999999</v>
      </c>
    </row>
    <row r="49" spans="1:32" ht="19.5" customHeight="1">
      <c r="A49" s="19"/>
      <c r="B49" s="1"/>
      <c r="C49" s="1"/>
      <c r="D49" s="1"/>
      <c r="E49" s="1"/>
      <c r="F49" s="1"/>
      <c r="G49" s="1"/>
      <c r="H49" s="1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5"/>
    </row>
    <row r="50" spans="1:32" s="12" customFormat="1" ht="19.5" customHeight="1">
      <c r="A50" s="19" t="s">
        <v>17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0.2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5">
        <f>AVERAGE(B50:AE50)</f>
        <v>0.006666666666666667</v>
      </c>
    </row>
    <row r="51" spans="1:32" s="33" customFormat="1" ht="19.5" customHeight="1">
      <c r="A51" s="19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68"/>
      <c r="O51" s="68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35"/>
    </row>
    <row r="52" spans="1:32" ht="19.5" customHeight="1">
      <c r="A52" s="20" t="s">
        <v>29</v>
      </c>
      <c r="B52" s="15">
        <f aca="true" t="shared" si="4" ref="B52:AE52">B54</f>
        <v>0.4</v>
      </c>
      <c r="C52" s="15">
        <f t="shared" si="4"/>
        <v>0.4</v>
      </c>
      <c r="D52" s="15">
        <f t="shared" si="4"/>
        <v>0.4</v>
      </c>
      <c r="E52" s="15">
        <f t="shared" si="4"/>
        <v>0.4</v>
      </c>
      <c r="F52" s="15">
        <f t="shared" si="4"/>
        <v>0.4</v>
      </c>
      <c r="G52" s="15">
        <f t="shared" si="4"/>
        <v>0.4</v>
      </c>
      <c r="H52" s="15">
        <f t="shared" si="4"/>
        <v>0.4</v>
      </c>
      <c r="I52" s="15">
        <f t="shared" si="4"/>
        <v>0.4</v>
      </c>
      <c r="J52" s="15">
        <f t="shared" si="4"/>
        <v>0.4</v>
      </c>
      <c r="K52" s="15">
        <f t="shared" si="4"/>
        <v>0.4</v>
      </c>
      <c r="L52" s="15">
        <f t="shared" si="4"/>
        <v>0.4</v>
      </c>
      <c r="M52" s="15">
        <f t="shared" si="4"/>
        <v>0.4</v>
      </c>
      <c r="N52" s="15">
        <f t="shared" si="4"/>
        <v>0.4</v>
      </c>
      <c r="O52" s="15">
        <f t="shared" si="4"/>
        <v>0.4</v>
      </c>
      <c r="P52" s="15">
        <f t="shared" si="4"/>
        <v>0.4</v>
      </c>
      <c r="Q52" s="15">
        <f t="shared" si="4"/>
        <v>0.4</v>
      </c>
      <c r="R52" s="15">
        <f t="shared" si="4"/>
        <v>0.4</v>
      </c>
      <c r="S52" s="15">
        <f t="shared" si="4"/>
        <v>0.4</v>
      </c>
      <c r="T52" s="15">
        <f t="shared" si="4"/>
        <v>0.4</v>
      </c>
      <c r="U52" s="15">
        <f t="shared" si="4"/>
        <v>0.4</v>
      </c>
      <c r="V52" s="15">
        <f t="shared" si="4"/>
        <v>0.4</v>
      </c>
      <c r="W52" s="15">
        <f t="shared" si="4"/>
        <v>0.4</v>
      </c>
      <c r="X52" s="15">
        <f t="shared" si="4"/>
        <v>0.4</v>
      </c>
      <c r="Y52" s="15">
        <f t="shared" si="4"/>
        <v>0.4</v>
      </c>
      <c r="Z52" s="15">
        <f t="shared" si="4"/>
        <v>0.4</v>
      </c>
      <c r="AA52" s="15">
        <f t="shared" si="4"/>
        <v>0.4</v>
      </c>
      <c r="AB52" s="15">
        <f t="shared" si="4"/>
        <v>0.4</v>
      </c>
      <c r="AC52" s="15">
        <f t="shared" si="4"/>
        <v>0.4</v>
      </c>
      <c r="AD52" s="15">
        <f t="shared" si="4"/>
        <v>0.4</v>
      </c>
      <c r="AE52" s="15">
        <f t="shared" si="4"/>
        <v>0.4</v>
      </c>
      <c r="AF52" s="24">
        <f>AVERAGE(B52:AE52)</f>
        <v>0.4000000000000002</v>
      </c>
    </row>
    <row r="53" spans="1:32" ht="19.5" customHeight="1">
      <c r="A53" s="19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5"/>
    </row>
    <row r="54" spans="1:32" s="12" customFormat="1" ht="19.5" customHeight="1">
      <c r="A54" s="19" t="s">
        <v>16</v>
      </c>
      <c r="B54" s="52">
        <v>0.4</v>
      </c>
      <c r="C54" s="52">
        <v>0.4</v>
      </c>
      <c r="D54" s="52">
        <v>0.4</v>
      </c>
      <c r="E54" s="52">
        <v>0.4</v>
      </c>
      <c r="F54" s="52">
        <v>0.4</v>
      </c>
      <c r="G54" s="52">
        <v>0.4</v>
      </c>
      <c r="H54" s="52">
        <v>0.4</v>
      </c>
      <c r="I54" s="52">
        <v>0.4</v>
      </c>
      <c r="J54" s="52">
        <v>0.4</v>
      </c>
      <c r="K54" s="52">
        <v>0.4</v>
      </c>
      <c r="L54" s="52">
        <v>0.4</v>
      </c>
      <c r="M54" s="52">
        <v>0.4</v>
      </c>
      <c r="N54" s="52">
        <v>0.4</v>
      </c>
      <c r="O54" s="52">
        <v>0.4</v>
      </c>
      <c r="P54" s="52">
        <v>0.4</v>
      </c>
      <c r="Q54" s="52">
        <v>0.4</v>
      </c>
      <c r="R54" s="52">
        <v>0.4</v>
      </c>
      <c r="S54" s="52">
        <v>0.4</v>
      </c>
      <c r="T54" s="52">
        <v>0.4</v>
      </c>
      <c r="U54" s="52">
        <v>0.4</v>
      </c>
      <c r="V54" s="52">
        <v>0.4</v>
      </c>
      <c r="W54" s="52">
        <v>0.4</v>
      </c>
      <c r="X54" s="52">
        <v>0.4</v>
      </c>
      <c r="Y54" s="52">
        <v>0.4</v>
      </c>
      <c r="Z54" s="52">
        <v>0.4</v>
      </c>
      <c r="AA54" s="52">
        <v>0.4</v>
      </c>
      <c r="AB54" s="52">
        <v>0.4</v>
      </c>
      <c r="AC54" s="52">
        <v>0.4</v>
      </c>
      <c r="AD54" s="52">
        <v>0.4</v>
      </c>
      <c r="AE54" s="52">
        <v>0.4</v>
      </c>
      <c r="AF54" s="35">
        <f>AVERAGE(B54:AE54)</f>
        <v>0.4000000000000002</v>
      </c>
    </row>
    <row r="55" spans="1:32" ht="19.5" customHeight="1">
      <c r="A55" s="19"/>
      <c r="AF55" s="36"/>
    </row>
    <row r="56" spans="1:32" s="33" customFormat="1" ht="19.5" customHeight="1">
      <c r="A56" s="2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38"/>
    </row>
    <row r="57" spans="1:32" ht="19.5" customHeight="1">
      <c r="A57" s="19"/>
      <c r="AF57" s="39"/>
    </row>
    <row r="58" spans="1:32" ht="19.5" customHeight="1">
      <c r="A58" s="19" t="s">
        <v>25</v>
      </c>
      <c r="B58" s="44">
        <f aca="true" t="shared" si="5" ref="B58:AE58">SUM(B8+B14+B26+B42+B52)</f>
        <v>63.29999999999999</v>
      </c>
      <c r="C58" s="44">
        <f t="shared" si="5"/>
        <v>59.1</v>
      </c>
      <c r="D58" s="44">
        <f t="shared" si="5"/>
        <v>59.599999999999994</v>
      </c>
      <c r="E58" s="44">
        <f t="shared" si="5"/>
        <v>61.2</v>
      </c>
      <c r="F58" s="44">
        <f t="shared" si="5"/>
        <v>61.9</v>
      </c>
      <c r="G58" s="44">
        <f t="shared" si="5"/>
        <v>62.50000000000001</v>
      </c>
      <c r="H58" s="44">
        <f t="shared" si="5"/>
        <v>64.2</v>
      </c>
      <c r="I58" s="44">
        <f t="shared" si="5"/>
        <v>65.3</v>
      </c>
      <c r="J58" s="44">
        <f t="shared" si="5"/>
        <v>64.8</v>
      </c>
      <c r="K58" s="1">
        <f t="shared" si="5"/>
        <v>63.8</v>
      </c>
      <c r="L58" s="44">
        <f t="shared" si="5"/>
        <v>61.300000000000004</v>
      </c>
      <c r="M58" s="44">
        <f t="shared" si="5"/>
        <v>62.2</v>
      </c>
      <c r="N58" s="44">
        <f t="shared" si="5"/>
        <v>62.2</v>
      </c>
      <c r="O58" s="44">
        <f t="shared" si="5"/>
        <v>61</v>
      </c>
      <c r="P58" s="44">
        <f t="shared" si="5"/>
        <v>63.4</v>
      </c>
      <c r="Q58" s="44">
        <f t="shared" si="5"/>
        <v>60.96</v>
      </c>
      <c r="R58" s="44">
        <f t="shared" si="5"/>
        <v>61.559999999999995</v>
      </c>
      <c r="S58" s="1">
        <f t="shared" si="5"/>
        <v>63.46</v>
      </c>
      <c r="T58" s="44">
        <f t="shared" si="5"/>
        <v>63.68</v>
      </c>
      <c r="U58" s="44">
        <f t="shared" si="5"/>
        <v>62.24999999999999</v>
      </c>
      <c r="V58" s="44">
        <f t="shared" si="5"/>
        <v>64.35</v>
      </c>
      <c r="W58" s="44">
        <f t="shared" si="5"/>
        <v>62.14999999999999</v>
      </c>
      <c r="X58" s="44">
        <f t="shared" si="5"/>
        <v>62.53999999999999</v>
      </c>
      <c r="Y58" s="44">
        <f t="shared" si="5"/>
        <v>60.38</v>
      </c>
      <c r="Z58" s="44">
        <f t="shared" si="5"/>
        <v>62.28</v>
      </c>
      <c r="AA58" s="44">
        <f t="shared" si="5"/>
        <v>63.41</v>
      </c>
      <c r="AB58" s="44">
        <f t="shared" si="5"/>
        <v>63.399999999999984</v>
      </c>
      <c r="AC58" s="44">
        <f t="shared" si="5"/>
        <v>60.029999999999994</v>
      </c>
      <c r="AD58" s="44">
        <f t="shared" si="5"/>
        <v>60.51</v>
      </c>
      <c r="AE58" s="44">
        <f t="shared" si="5"/>
        <v>61.199999999999996</v>
      </c>
      <c r="AF58" s="35">
        <f>AVERAGE(B58:AE58)</f>
        <v>62.265333333333345</v>
      </c>
    </row>
    <row r="59" spans="1:32" ht="19.5" customHeight="1">
      <c r="A59" s="19"/>
      <c r="B59" s="45"/>
      <c r="C59" s="46"/>
      <c r="D59" s="45"/>
      <c r="E59" s="44"/>
      <c r="F59" s="45"/>
      <c r="G59" s="45"/>
      <c r="H59" s="44"/>
      <c r="I59" s="44"/>
      <c r="J59" s="44"/>
      <c r="K59" s="1"/>
      <c r="L59" s="44"/>
      <c r="M59" s="44"/>
      <c r="N59" s="44"/>
      <c r="O59" s="44"/>
      <c r="P59" s="44"/>
      <c r="Q59" s="44"/>
      <c r="R59" s="44"/>
      <c r="S59" s="1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35"/>
    </row>
    <row r="60" spans="1:32" s="17" customFormat="1" ht="19.5" customHeight="1">
      <c r="A60" s="19" t="s">
        <v>26</v>
      </c>
      <c r="B60" s="47">
        <f aca="true" t="shared" si="6" ref="B60:AB60">-SUM(B22+B24+B38+B40+B48+B50)</f>
        <v>-2.7</v>
      </c>
      <c r="C60" s="47">
        <f t="shared" si="6"/>
        <v>-1.3</v>
      </c>
      <c r="D60" s="47">
        <f t="shared" si="6"/>
        <v>-0.6</v>
      </c>
      <c r="E60" s="47">
        <f t="shared" si="6"/>
        <v>-0.6</v>
      </c>
      <c r="F60" s="47">
        <f t="shared" si="6"/>
        <v>-1.6</v>
      </c>
      <c r="G60" s="47">
        <f t="shared" si="6"/>
        <v>-2.3</v>
      </c>
      <c r="H60" s="47">
        <f t="shared" si="6"/>
        <v>-2</v>
      </c>
      <c r="I60" s="47">
        <f t="shared" si="6"/>
        <v>-1.9</v>
      </c>
      <c r="J60" s="47">
        <f t="shared" si="6"/>
        <v>-1.9</v>
      </c>
      <c r="K60" s="11">
        <f t="shared" si="6"/>
        <v>-1.9</v>
      </c>
      <c r="L60" s="47">
        <f t="shared" si="6"/>
        <v>-2.3</v>
      </c>
      <c r="M60" s="47">
        <f t="shared" si="6"/>
        <v>-2</v>
      </c>
      <c r="N60" s="47">
        <f t="shared" si="6"/>
        <v>-1.9</v>
      </c>
      <c r="O60" s="47">
        <f t="shared" si="6"/>
        <v>-2.5</v>
      </c>
      <c r="P60" s="47">
        <f t="shared" si="6"/>
        <v>-2.7</v>
      </c>
      <c r="Q60" s="47">
        <f t="shared" si="6"/>
        <v>-0.66</v>
      </c>
      <c r="R60" s="47">
        <f t="shared" si="6"/>
        <v>-1.8599999999999999</v>
      </c>
      <c r="S60" s="11">
        <f t="shared" si="6"/>
        <v>-2.16</v>
      </c>
      <c r="T60" s="47">
        <f t="shared" si="6"/>
        <v>-1.8800000000000001</v>
      </c>
      <c r="U60" s="47">
        <f t="shared" si="6"/>
        <v>-2.25</v>
      </c>
      <c r="V60" s="47">
        <f t="shared" si="6"/>
        <v>-1.85</v>
      </c>
      <c r="W60" s="47">
        <f t="shared" si="6"/>
        <v>-1.0499999999999998</v>
      </c>
      <c r="X60" s="47">
        <f t="shared" si="6"/>
        <v>-0.64</v>
      </c>
      <c r="Y60" s="47">
        <f t="shared" si="6"/>
        <v>-1.08</v>
      </c>
      <c r="Z60" s="47">
        <f t="shared" si="6"/>
        <v>-0.7799999999999999</v>
      </c>
      <c r="AA60" s="47">
        <f t="shared" si="6"/>
        <v>-2.5100000000000002</v>
      </c>
      <c r="AB60" s="47">
        <f t="shared" si="6"/>
        <v>-1.7999999999999998</v>
      </c>
      <c r="AC60" s="47">
        <f>-SUM(AC23+AC25+AC38+AC40+AC48+AC50)</f>
        <v>-0.5</v>
      </c>
      <c r="AD60" s="47">
        <f>-SUM(AD23+AD25+AD38+AD40+AD48+AD50)</f>
        <v>-0.5</v>
      </c>
      <c r="AE60" s="47">
        <f>-SUM(AE23+AE25+AE38+AE40+AE48+AE50)</f>
        <v>-0.5</v>
      </c>
      <c r="AF60" s="35">
        <f>AVERAGE(B60:AE60)</f>
        <v>-1.607333333333333</v>
      </c>
    </row>
    <row r="61" spans="1:32" ht="19.5" customHeight="1">
      <c r="A61" s="19"/>
      <c r="B61" s="6"/>
      <c r="C61" s="6"/>
      <c r="D61" s="14"/>
      <c r="E61" s="1"/>
      <c r="F61" s="6"/>
      <c r="G61" s="6"/>
      <c r="H61" s="1"/>
      <c r="I61" s="1"/>
      <c r="J61" s="1"/>
      <c r="K61" s="1"/>
      <c r="L61" s="1"/>
      <c r="M61" s="1"/>
      <c r="N61" s="1"/>
      <c r="O61" s="1"/>
      <c r="P61" s="1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36"/>
    </row>
    <row r="62" spans="1:33" ht="19.5" customHeight="1">
      <c r="A62" s="20" t="s">
        <v>10</v>
      </c>
      <c r="B62" s="10">
        <f aca="true" t="shared" si="7" ref="B62:AE62">SUM(B58:B60)</f>
        <v>60.59999999999999</v>
      </c>
      <c r="C62" s="10">
        <f t="shared" si="7"/>
        <v>57.800000000000004</v>
      </c>
      <c r="D62" s="10">
        <f t="shared" si="7"/>
        <v>58.99999999999999</v>
      </c>
      <c r="E62" s="10">
        <f t="shared" si="7"/>
        <v>60.6</v>
      </c>
      <c r="F62" s="10">
        <f t="shared" si="7"/>
        <v>60.3</v>
      </c>
      <c r="G62" s="10">
        <f t="shared" si="7"/>
        <v>60.20000000000001</v>
      </c>
      <c r="H62" s="10">
        <f t="shared" si="7"/>
        <v>62.2</v>
      </c>
      <c r="I62" s="10">
        <f t="shared" si="7"/>
        <v>63.4</v>
      </c>
      <c r="J62" s="10">
        <f t="shared" si="7"/>
        <v>62.9</v>
      </c>
      <c r="K62" s="10">
        <f t="shared" si="7"/>
        <v>61.9</v>
      </c>
      <c r="L62" s="10">
        <f t="shared" si="7"/>
        <v>59.00000000000001</v>
      </c>
      <c r="M62" s="10">
        <f t="shared" si="7"/>
        <v>60.2</v>
      </c>
      <c r="N62" s="10">
        <f t="shared" si="7"/>
        <v>60.300000000000004</v>
      </c>
      <c r="O62" s="10">
        <f t="shared" si="7"/>
        <v>58.5</v>
      </c>
      <c r="P62" s="10">
        <f t="shared" si="7"/>
        <v>60.699999999999996</v>
      </c>
      <c r="Q62" s="10">
        <f t="shared" si="7"/>
        <v>60.300000000000004</v>
      </c>
      <c r="R62" s="10">
        <f t="shared" si="7"/>
        <v>59.699999999999996</v>
      </c>
      <c r="S62" s="10">
        <f t="shared" si="7"/>
        <v>61.3</v>
      </c>
      <c r="T62" s="10">
        <f t="shared" si="7"/>
        <v>61.8</v>
      </c>
      <c r="U62" s="10">
        <f t="shared" si="7"/>
        <v>59.99999999999999</v>
      </c>
      <c r="V62" s="10">
        <f t="shared" si="7"/>
        <v>62.49999999999999</v>
      </c>
      <c r="W62" s="10">
        <f t="shared" si="7"/>
        <v>61.099999999999994</v>
      </c>
      <c r="X62" s="10">
        <f t="shared" si="7"/>
        <v>61.89999999999999</v>
      </c>
      <c r="Y62" s="10">
        <f t="shared" si="7"/>
        <v>59.300000000000004</v>
      </c>
      <c r="Z62" s="10">
        <f t="shared" si="7"/>
        <v>61.5</v>
      </c>
      <c r="AA62" s="10">
        <f t="shared" si="7"/>
        <v>60.9</v>
      </c>
      <c r="AB62" s="10">
        <f t="shared" si="7"/>
        <v>61.59999999999999</v>
      </c>
      <c r="AC62" s="10">
        <f t="shared" si="7"/>
        <v>59.529999999999994</v>
      </c>
      <c r="AD62" s="10">
        <f t="shared" si="7"/>
        <v>60.01</v>
      </c>
      <c r="AE62" s="10">
        <f t="shared" si="7"/>
        <v>60.699999999999996</v>
      </c>
      <c r="AF62" s="24">
        <f>AVERAGE(B62:AE62)</f>
        <v>60.657999999999994</v>
      </c>
      <c r="AG62" s="9"/>
    </row>
    <row r="63" ht="19.5" customHeight="1">
      <c r="AF63" s="31"/>
    </row>
    <row r="64" spans="1:32" ht="19.5" customHeight="1">
      <c r="A64" s="13" t="s">
        <v>27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9.5" customHeight="1">
      <c r="A65" s="30"/>
      <c r="B65" s="7"/>
      <c r="C65" s="28"/>
      <c r="D65" s="28"/>
      <c r="E65" s="28"/>
      <c r="F65" s="28"/>
      <c r="G65" s="28"/>
      <c r="H65" s="6"/>
      <c r="I65" s="1"/>
      <c r="J65" s="1"/>
      <c r="K65" s="1"/>
      <c r="L65" s="1"/>
      <c r="M65" s="1"/>
      <c r="N65" s="1"/>
      <c r="O65" s="1"/>
      <c r="P65" s="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</row>
    <row r="66" spans="1:32" ht="19.5" customHeight="1">
      <c r="A66" s="32"/>
      <c r="B66" s="5"/>
      <c r="C66" s="5"/>
      <c r="D66" s="5"/>
      <c r="E66" s="5"/>
      <c r="F66" s="5"/>
      <c r="G66" s="5"/>
      <c r="H66" s="5"/>
      <c r="I66" s="4"/>
      <c r="J66" s="4"/>
      <c r="K66" s="4"/>
      <c r="L66" s="4"/>
      <c r="M66" s="4"/>
      <c r="N66" s="4"/>
      <c r="O66" s="4"/>
      <c r="P66" s="4"/>
      <c r="Q66" s="6"/>
      <c r="R66" s="6"/>
      <c r="S66" s="5"/>
      <c r="T66" s="5"/>
      <c r="U66" s="5"/>
      <c r="V66" s="5"/>
      <c r="W66" s="5"/>
      <c r="X66" s="5"/>
      <c r="Y66" s="5"/>
      <c r="Z66" s="4"/>
      <c r="AA66" s="4"/>
      <c r="AB66" s="4"/>
      <c r="AC66" s="4"/>
      <c r="AD66" s="4"/>
      <c r="AE66" s="4"/>
      <c r="AF66" s="31"/>
    </row>
  </sheetData>
  <mergeCells count="3">
    <mergeCell ref="A1:AF1"/>
    <mergeCell ref="A2:AF2"/>
    <mergeCell ref="A3:AF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="50" zoomScaleNormal="60" zoomScaleSheetLayoutView="50" workbookViewId="0" topLeftCell="A1">
      <selection activeCell="A7" sqref="A7"/>
    </sheetView>
  </sheetViews>
  <sheetFormatPr defaultColWidth="8.88671875" defaultRowHeight="19.5" customHeight="1"/>
  <cols>
    <col min="1" max="1" width="34.77734375" style="26" customWidth="1"/>
    <col min="2" max="32" width="7.77734375" style="26" customWidth="1"/>
    <col min="33" max="16384" width="8.88671875" style="26" customWidth="1"/>
  </cols>
  <sheetData>
    <row r="1" spans="1:33" ht="19.5" customHeight="1">
      <c r="A1" s="69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ht="19.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19.5" customHeight="1">
      <c r="A3" s="71">
        <v>37591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9.5" customHeight="1">
      <c r="A4" s="2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42" customFormat="1" ht="19.5" customHeight="1">
      <c r="A5" s="4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G5" s="41" t="s">
        <v>9</v>
      </c>
    </row>
    <row r="6" spans="1:33" s="43" customFormat="1" ht="19.5" customHeight="1">
      <c r="A6" s="18" t="s">
        <v>6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8">
        <v>16</v>
      </c>
      <c r="R6" s="8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8">
        <v>31</v>
      </c>
      <c r="AG6" s="37"/>
    </row>
    <row r="7" spans="1:33" ht="19.5" customHeight="1">
      <c r="A7" s="19"/>
      <c r="B7" s="2" t="s">
        <v>35</v>
      </c>
      <c r="C7" s="2" t="s">
        <v>34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36</v>
      </c>
      <c r="I7" s="2" t="s">
        <v>35</v>
      </c>
      <c r="J7" s="2" t="s">
        <v>34</v>
      </c>
      <c r="K7" s="2" t="s">
        <v>30</v>
      </c>
      <c r="L7" s="2" t="s">
        <v>31</v>
      </c>
      <c r="M7" s="2" t="s">
        <v>32</v>
      </c>
      <c r="N7" s="2" t="s">
        <v>33</v>
      </c>
      <c r="O7" s="2" t="s">
        <v>36</v>
      </c>
      <c r="P7" s="2" t="s">
        <v>35</v>
      </c>
      <c r="Q7" s="29" t="s">
        <v>34</v>
      </c>
      <c r="R7" s="29" t="s">
        <v>30</v>
      </c>
      <c r="S7" s="3" t="s">
        <v>31</v>
      </c>
      <c r="T7" s="3" t="s">
        <v>32</v>
      </c>
      <c r="U7" s="3" t="s">
        <v>33</v>
      </c>
      <c r="V7" s="3" t="s">
        <v>36</v>
      </c>
      <c r="W7" s="3" t="s">
        <v>35</v>
      </c>
      <c r="X7" s="3" t="s">
        <v>34</v>
      </c>
      <c r="Y7" s="3" t="s">
        <v>30</v>
      </c>
      <c r="Z7" s="29" t="s">
        <v>31</v>
      </c>
      <c r="AA7" s="29" t="s">
        <v>32</v>
      </c>
      <c r="AB7" s="29" t="s">
        <v>33</v>
      </c>
      <c r="AC7" s="29" t="s">
        <v>36</v>
      </c>
      <c r="AD7" s="29" t="s">
        <v>35</v>
      </c>
      <c r="AE7" s="29" t="s">
        <v>34</v>
      </c>
      <c r="AF7" s="29" t="s">
        <v>30</v>
      </c>
      <c r="AG7" s="34"/>
    </row>
    <row r="8" spans="1:33" s="12" customFormat="1" ht="19.5" customHeight="1">
      <c r="A8" s="20" t="s">
        <v>1</v>
      </c>
      <c r="B8" s="10">
        <f aca="true" t="shared" si="0" ref="B8:AF8">SUM(B10:B12)</f>
        <v>0</v>
      </c>
      <c r="C8" s="10">
        <f t="shared" si="0"/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  <c r="T8" s="10">
        <f t="shared" si="0"/>
        <v>0</v>
      </c>
      <c r="U8" s="10">
        <f t="shared" si="0"/>
        <v>0</v>
      </c>
      <c r="V8" s="10">
        <f t="shared" si="0"/>
        <v>0</v>
      </c>
      <c r="W8" s="10">
        <f t="shared" si="0"/>
        <v>0</v>
      </c>
      <c r="X8" s="10">
        <f t="shared" si="0"/>
        <v>0</v>
      </c>
      <c r="Y8" s="10">
        <f t="shared" si="0"/>
        <v>0</v>
      </c>
      <c r="Z8" s="10">
        <f t="shared" si="0"/>
        <v>0</v>
      </c>
      <c r="AA8" s="10">
        <f t="shared" si="0"/>
        <v>0</v>
      </c>
      <c r="AB8" s="10">
        <f t="shared" si="0"/>
        <v>0</v>
      </c>
      <c r="AC8" s="10">
        <f t="shared" si="0"/>
        <v>0</v>
      </c>
      <c r="AD8" s="10">
        <f t="shared" si="0"/>
        <v>0</v>
      </c>
      <c r="AE8" s="10">
        <f t="shared" si="0"/>
        <v>0</v>
      </c>
      <c r="AF8" s="10">
        <f t="shared" si="0"/>
        <v>0</v>
      </c>
      <c r="AG8" s="24">
        <f>AVERAGE(B8:AE8)</f>
        <v>0</v>
      </c>
    </row>
    <row r="9" spans="1:33" ht="19.5" customHeight="1">
      <c r="A9" s="19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G9" s="35"/>
    </row>
    <row r="10" spans="1:33" ht="19.5" customHeight="1">
      <c r="A10" s="19" t="s">
        <v>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G10" s="35" t="e">
        <f>AVERAGE(B10:AE10)</f>
        <v>#DIV/0!</v>
      </c>
    </row>
    <row r="11" spans="1:33" ht="19.5" customHeight="1">
      <c r="A11" s="1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G11" s="35"/>
    </row>
    <row r="12" spans="1:33" s="33" customFormat="1" ht="19.5" customHeight="1">
      <c r="A12" s="19" t="s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G12" s="35" t="e">
        <f>AVERAGE(B12:AE12)</f>
        <v>#DIV/0!</v>
      </c>
    </row>
    <row r="13" spans="1:33" ht="19.5" customHeight="1">
      <c r="A13" s="19"/>
      <c r="B13" s="11"/>
      <c r="C13" s="11"/>
      <c r="D13" s="11"/>
      <c r="E13" s="1"/>
      <c r="F13" s="1"/>
      <c r="G13" s="1"/>
      <c r="H13" s="1"/>
      <c r="I13" s="1"/>
      <c r="J13" s="11"/>
      <c r="K13" s="11"/>
      <c r="L13" s="1"/>
      <c r="M13" s="1"/>
      <c r="N13" s="1"/>
      <c r="O13" s="1"/>
      <c r="P13" s="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G13" s="36"/>
    </row>
    <row r="14" spans="1:33" s="12" customFormat="1" ht="19.5" customHeight="1">
      <c r="A14" s="20" t="s">
        <v>2</v>
      </c>
      <c r="B14" s="10">
        <f aca="true" t="shared" si="1" ref="B14:AF14">SUM(B16:B22)</f>
        <v>0</v>
      </c>
      <c r="C14" s="10">
        <f t="shared" si="1"/>
        <v>0</v>
      </c>
      <c r="D14" s="10">
        <f t="shared" si="1"/>
        <v>0</v>
      </c>
      <c r="E14" s="10">
        <f t="shared" si="1"/>
        <v>0</v>
      </c>
      <c r="F14" s="10">
        <f t="shared" si="1"/>
        <v>0</v>
      </c>
      <c r="G14" s="10">
        <f t="shared" si="1"/>
        <v>0</v>
      </c>
      <c r="H14" s="10">
        <f t="shared" si="1"/>
        <v>0</v>
      </c>
      <c r="I14" s="10">
        <f t="shared" si="1"/>
        <v>0</v>
      </c>
      <c r="J14" s="10">
        <f t="shared" si="1"/>
        <v>0</v>
      </c>
      <c r="K14" s="10">
        <f t="shared" si="1"/>
        <v>0</v>
      </c>
      <c r="L14" s="10">
        <f t="shared" si="1"/>
        <v>0</v>
      </c>
      <c r="M14" s="10">
        <f t="shared" si="1"/>
        <v>0</v>
      </c>
      <c r="N14" s="10">
        <f t="shared" si="1"/>
        <v>0</v>
      </c>
      <c r="O14" s="10">
        <f t="shared" si="1"/>
        <v>0</v>
      </c>
      <c r="P14" s="10">
        <f t="shared" si="1"/>
        <v>0</v>
      </c>
      <c r="Q14" s="10">
        <f t="shared" si="1"/>
        <v>0</v>
      </c>
      <c r="R14" s="10">
        <f t="shared" si="1"/>
        <v>0</v>
      </c>
      <c r="S14" s="10">
        <f t="shared" si="1"/>
        <v>0</v>
      </c>
      <c r="T14" s="10">
        <f t="shared" si="1"/>
        <v>0</v>
      </c>
      <c r="U14" s="10">
        <f t="shared" si="1"/>
        <v>0</v>
      </c>
      <c r="V14" s="10">
        <f t="shared" si="1"/>
        <v>0</v>
      </c>
      <c r="W14" s="10">
        <f t="shared" si="1"/>
        <v>0</v>
      </c>
      <c r="X14" s="10">
        <f t="shared" si="1"/>
        <v>0</v>
      </c>
      <c r="Y14" s="10">
        <f t="shared" si="1"/>
        <v>0</v>
      </c>
      <c r="Z14" s="10">
        <f t="shared" si="1"/>
        <v>0</v>
      </c>
      <c r="AA14" s="10">
        <f t="shared" si="1"/>
        <v>0</v>
      </c>
      <c r="AB14" s="10">
        <f t="shared" si="1"/>
        <v>0</v>
      </c>
      <c r="AC14" s="10">
        <f t="shared" si="1"/>
        <v>0</v>
      </c>
      <c r="AD14" s="10">
        <f t="shared" si="1"/>
        <v>0</v>
      </c>
      <c r="AE14" s="10">
        <f t="shared" si="1"/>
        <v>0</v>
      </c>
      <c r="AF14" s="10">
        <f t="shared" si="1"/>
        <v>0</v>
      </c>
      <c r="AG14" s="24">
        <f>AVERAGE(B14:AE14)</f>
        <v>0</v>
      </c>
    </row>
    <row r="15" spans="1:33" ht="19.5" customHeight="1">
      <c r="A15" s="1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G15" s="35"/>
    </row>
    <row r="16" spans="1:33" ht="19.5" customHeight="1">
      <c r="A16" s="19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G16" s="35" t="e">
        <f>AVERAGE(B16:AE16)</f>
        <v>#DIV/0!</v>
      </c>
    </row>
    <row r="17" spans="1:33" ht="19.5" customHeight="1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G17" s="35"/>
    </row>
    <row r="18" spans="1:33" ht="19.5" customHeight="1">
      <c r="A18" s="19" t="s">
        <v>19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G18" s="35" t="e">
        <f>AVERAGE(B18:AE18)</f>
        <v>#DIV/0!</v>
      </c>
    </row>
    <row r="19" spans="1:33" ht="19.5" customHeight="1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G19" s="35"/>
    </row>
    <row r="20" spans="1:33" ht="19.5" customHeight="1">
      <c r="A20" s="19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G20" s="35" t="e">
        <f>AVERAGE(B20:AE20)</f>
        <v>#DIV/0!</v>
      </c>
    </row>
    <row r="21" spans="1:33" ht="19.5" customHeight="1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G21" s="35"/>
    </row>
    <row r="22" spans="1:33" ht="19.5" customHeight="1">
      <c r="A22" s="19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G22" s="35" t="e">
        <f>AVERAGE(B22:AE22)</f>
        <v>#DIV/0!</v>
      </c>
    </row>
    <row r="23" spans="1:33" s="33" customFormat="1" ht="19.5" customHeight="1">
      <c r="A23" s="19"/>
      <c r="B23" s="1"/>
      <c r="C23" s="1"/>
      <c r="D23" s="11"/>
      <c r="E23" s="11"/>
      <c r="F23" s="11"/>
      <c r="G23" s="11"/>
      <c r="H23" s="11"/>
      <c r="I23" s="1"/>
      <c r="J23" s="11"/>
      <c r="K23" s="1"/>
      <c r="L23" s="1"/>
      <c r="M23" s="1"/>
      <c r="N23" s="1"/>
      <c r="O23" s="1"/>
      <c r="P23" s="1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G23" s="35"/>
    </row>
    <row r="24" spans="1:33" s="12" customFormat="1" ht="19.5" customHeight="1">
      <c r="A24" s="20" t="s">
        <v>3</v>
      </c>
      <c r="B24" s="10">
        <f aca="true" t="shared" si="2" ref="B24:AF24">SUM(B26+B32+B34+B36+B38)</f>
        <v>20.5</v>
      </c>
      <c r="C24" s="10">
        <f t="shared" si="2"/>
        <v>21</v>
      </c>
      <c r="D24" s="10">
        <f t="shared" si="2"/>
        <v>22</v>
      </c>
      <c r="E24" s="10">
        <f t="shared" si="2"/>
        <v>21.3</v>
      </c>
      <c r="F24" s="10">
        <f t="shared" si="2"/>
        <v>21.8</v>
      </c>
      <c r="G24" s="10">
        <f t="shared" si="2"/>
        <v>20.8</v>
      </c>
      <c r="H24" s="10">
        <f t="shared" si="2"/>
        <v>22.7</v>
      </c>
      <c r="I24" s="10">
        <f t="shared" si="2"/>
        <v>21.9</v>
      </c>
      <c r="J24" s="10">
        <f t="shared" si="2"/>
        <v>21.8</v>
      </c>
      <c r="K24" s="10">
        <f t="shared" si="2"/>
        <v>20.8</v>
      </c>
      <c r="L24" s="10">
        <f t="shared" si="2"/>
        <v>21.7</v>
      </c>
      <c r="M24" s="10">
        <f t="shared" si="2"/>
        <v>21.9</v>
      </c>
      <c r="N24" s="10">
        <f t="shared" si="2"/>
        <v>0</v>
      </c>
      <c r="O24" s="10">
        <f t="shared" si="2"/>
        <v>0</v>
      </c>
      <c r="P24" s="10">
        <f t="shared" si="2"/>
        <v>0</v>
      </c>
      <c r="Q24" s="10">
        <f t="shared" si="2"/>
        <v>0</v>
      </c>
      <c r="R24" s="10">
        <f t="shared" si="2"/>
        <v>0</v>
      </c>
      <c r="S24" s="10">
        <f t="shared" si="2"/>
        <v>0</v>
      </c>
      <c r="T24" s="10">
        <f t="shared" si="2"/>
        <v>0</v>
      </c>
      <c r="U24" s="10">
        <f t="shared" si="2"/>
        <v>0</v>
      </c>
      <c r="V24" s="10">
        <f t="shared" si="2"/>
        <v>0</v>
      </c>
      <c r="W24" s="10">
        <f t="shared" si="2"/>
        <v>0</v>
      </c>
      <c r="X24" s="10">
        <f t="shared" si="2"/>
        <v>0</v>
      </c>
      <c r="Y24" s="10">
        <f t="shared" si="2"/>
        <v>0</v>
      </c>
      <c r="Z24" s="10">
        <f t="shared" si="2"/>
        <v>0</v>
      </c>
      <c r="AA24" s="10">
        <f t="shared" si="2"/>
        <v>0</v>
      </c>
      <c r="AB24" s="10">
        <f t="shared" si="2"/>
        <v>0</v>
      </c>
      <c r="AC24" s="10">
        <f t="shared" si="2"/>
        <v>0</v>
      </c>
      <c r="AD24" s="10">
        <f t="shared" si="2"/>
        <v>0</v>
      </c>
      <c r="AE24" s="10">
        <f t="shared" si="2"/>
        <v>0</v>
      </c>
      <c r="AF24" s="10">
        <f t="shared" si="2"/>
        <v>0</v>
      </c>
      <c r="AG24" s="24">
        <f>AVERAGE(B24:AE24)</f>
        <v>8.606666666666666</v>
      </c>
    </row>
    <row r="25" spans="1:33" ht="19.5" customHeight="1">
      <c r="A25" s="19"/>
      <c r="AG25" s="36"/>
    </row>
    <row r="26" spans="1:33" ht="19.5" customHeight="1">
      <c r="A26" s="19" t="s">
        <v>13</v>
      </c>
      <c r="B26" s="1">
        <v>20</v>
      </c>
      <c r="C26" s="1">
        <v>20.5</v>
      </c>
      <c r="D26" s="1">
        <v>21.5</v>
      </c>
      <c r="E26" s="1">
        <v>20.8</v>
      </c>
      <c r="F26" s="1">
        <v>21.3</v>
      </c>
      <c r="G26" s="1">
        <v>20.3</v>
      </c>
      <c r="H26" s="1">
        <v>22.2</v>
      </c>
      <c r="I26" s="1">
        <v>21.4</v>
      </c>
      <c r="J26" s="1">
        <v>21.3</v>
      </c>
      <c r="K26" s="1">
        <v>20.3</v>
      </c>
      <c r="L26" s="1">
        <v>21.2</v>
      </c>
      <c r="M26" s="1">
        <v>21.4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G26" s="35">
        <f aca="true" t="shared" si="3" ref="AG26:AG32">AVERAGE(B26:AE26)</f>
        <v>21.01666666666667</v>
      </c>
    </row>
    <row r="27" spans="1:33" ht="19.5" customHeight="1">
      <c r="A27" s="19" t="s">
        <v>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G27" s="35">
        <f t="shared" si="3"/>
        <v>0</v>
      </c>
    </row>
    <row r="28" spans="1:33" ht="19.5" customHeight="1">
      <c r="A28" s="19" t="s">
        <v>8</v>
      </c>
      <c r="B28" s="8">
        <v>33</v>
      </c>
      <c r="C28" s="8">
        <v>35</v>
      </c>
      <c r="D28" s="8">
        <v>28</v>
      </c>
      <c r="E28" s="8">
        <v>52</v>
      </c>
      <c r="F28" s="8">
        <v>22</v>
      </c>
      <c r="G28" s="8">
        <v>62</v>
      </c>
      <c r="H28" s="8">
        <v>109</v>
      </c>
      <c r="I28" s="8">
        <v>62</v>
      </c>
      <c r="J28" s="8">
        <v>63</v>
      </c>
      <c r="K28" s="8">
        <v>49</v>
      </c>
      <c r="L28" s="8">
        <v>142</v>
      </c>
      <c r="M28" s="8">
        <v>37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G28" s="35">
        <f t="shared" si="3"/>
        <v>57.833333333333336</v>
      </c>
    </row>
    <row r="29" spans="1:33" ht="19.5" customHeight="1">
      <c r="A29" s="21" t="s">
        <v>22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G29" s="35">
        <f t="shared" si="3"/>
        <v>0</v>
      </c>
    </row>
    <row r="30" spans="1:33" ht="19.5" customHeight="1">
      <c r="A30" s="21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G30" s="35">
        <f t="shared" si="3"/>
        <v>0</v>
      </c>
    </row>
    <row r="31" spans="1:33" ht="19.5" customHeight="1">
      <c r="A31" s="21" t="s">
        <v>24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G31" s="35">
        <f t="shared" si="3"/>
        <v>0</v>
      </c>
    </row>
    <row r="32" spans="1:33" ht="19.5" customHeight="1">
      <c r="A32" s="19" t="s">
        <v>14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G32" s="35">
        <f t="shared" si="3"/>
        <v>0</v>
      </c>
    </row>
    <row r="33" spans="1:33" ht="19.5" customHeight="1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G33" s="37"/>
    </row>
    <row r="34" spans="1:33" ht="19.5" customHeight="1">
      <c r="A34" s="19" t="s">
        <v>19</v>
      </c>
      <c r="B34" s="1">
        <v>0.5</v>
      </c>
      <c r="C34" s="1">
        <v>0.5</v>
      </c>
      <c r="D34" s="1">
        <v>0.5</v>
      </c>
      <c r="E34" s="1">
        <v>0.5</v>
      </c>
      <c r="F34" s="1">
        <v>0.5</v>
      </c>
      <c r="G34" s="1">
        <v>0.5</v>
      </c>
      <c r="H34" s="1">
        <v>0.5</v>
      </c>
      <c r="I34" s="1">
        <v>0.5</v>
      </c>
      <c r="J34" s="1">
        <v>0.5</v>
      </c>
      <c r="K34" s="1">
        <v>0.5</v>
      </c>
      <c r="L34" s="1">
        <v>0.5</v>
      </c>
      <c r="M34" s="1">
        <v>0.5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G34" s="35">
        <f>AVERAGE(B34:AE34)</f>
        <v>0.5</v>
      </c>
    </row>
    <row r="35" spans="1:33" ht="19.5" customHeight="1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G35" s="35"/>
    </row>
    <row r="36" spans="1:33" ht="19.5" customHeight="1">
      <c r="A36" s="19" t="s">
        <v>17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G36" s="35">
        <f>AVERAGE(B36:AE36)</f>
        <v>0</v>
      </c>
    </row>
    <row r="37" spans="1:33" ht="19.5" customHeight="1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G37" s="35"/>
    </row>
    <row r="38" spans="1:33" ht="19.5" customHeight="1">
      <c r="A38" s="19" t="s">
        <v>18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G38" s="35">
        <f>AVERAGE(B38:AE38)</f>
        <v>0</v>
      </c>
    </row>
    <row r="39" spans="1:33" ht="19.5" customHeight="1">
      <c r="A39" s="19"/>
      <c r="AG39" s="35"/>
    </row>
    <row r="40" spans="1:33" s="17" customFormat="1" ht="19.5" customHeight="1">
      <c r="A40" s="20" t="s">
        <v>5</v>
      </c>
      <c r="B40" s="10">
        <f aca="true" t="shared" si="4" ref="B40:AF40">SUM(B42:B48)</f>
        <v>3.8000000000000003</v>
      </c>
      <c r="C40" s="10">
        <f t="shared" si="4"/>
        <v>3.4000000000000004</v>
      </c>
      <c r="D40" s="10">
        <f t="shared" si="4"/>
        <v>4.699999999999999</v>
      </c>
      <c r="E40" s="10">
        <f t="shared" si="4"/>
        <v>3.8</v>
      </c>
      <c r="F40" s="10">
        <f t="shared" si="4"/>
        <v>3.1</v>
      </c>
      <c r="G40" s="10">
        <f t="shared" si="4"/>
        <v>4.2</v>
      </c>
      <c r="H40" s="10">
        <f t="shared" si="4"/>
        <v>3.5</v>
      </c>
      <c r="I40" s="10">
        <f t="shared" si="4"/>
        <v>4.2</v>
      </c>
      <c r="J40" s="10">
        <f t="shared" si="4"/>
        <v>4.3999999999999995</v>
      </c>
      <c r="K40" s="10">
        <f t="shared" si="4"/>
        <v>4</v>
      </c>
      <c r="L40" s="10">
        <f t="shared" si="4"/>
        <v>3.5</v>
      </c>
      <c r="M40" s="10">
        <f t="shared" si="4"/>
        <v>0</v>
      </c>
      <c r="N40" s="10">
        <f t="shared" si="4"/>
        <v>0</v>
      </c>
      <c r="O40" s="10">
        <f t="shared" si="4"/>
        <v>0</v>
      </c>
      <c r="P40" s="10">
        <f t="shared" si="4"/>
        <v>0</v>
      </c>
      <c r="Q40" s="10">
        <f t="shared" si="4"/>
        <v>0</v>
      </c>
      <c r="R40" s="10">
        <f t="shared" si="4"/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t="shared" si="4"/>
        <v>0</v>
      </c>
      <c r="AD40" s="10">
        <f t="shared" si="4"/>
        <v>0</v>
      </c>
      <c r="AE40" s="10">
        <f t="shared" si="4"/>
        <v>0</v>
      </c>
      <c r="AF40" s="10">
        <f t="shared" si="4"/>
        <v>0</v>
      </c>
      <c r="AG40" s="24">
        <f>AVERAGE(B40:AE40)</f>
        <v>1.4200000000000002</v>
      </c>
    </row>
    <row r="41" spans="1:33" ht="19.5" customHeight="1">
      <c r="A41" s="22"/>
      <c r="B41" s="1"/>
      <c r="C41" s="1"/>
      <c r="D41" s="11"/>
      <c r="E41" s="1"/>
      <c r="F41" s="11"/>
      <c r="G41" s="11"/>
      <c r="H41" s="1"/>
      <c r="I41" s="1"/>
      <c r="J41" s="1"/>
      <c r="K41" s="1"/>
      <c r="L41" s="1"/>
      <c r="M41" s="1"/>
      <c r="N41" s="1"/>
      <c r="O41" s="1"/>
      <c r="P41" s="1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36"/>
    </row>
    <row r="42" spans="1:33" ht="19.5" customHeight="1">
      <c r="A42" s="19" t="s">
        <v>15</v>
      </c>
      <c r="B42" s="1">
        <v>2.1</v>
      </c>
      <c r="C42" s="1">
        <v>2.4</v>
      </c>
      <c r="D42" s="1">
        <v>2.3</v>
      </c>
      <c r="E42" s="1">
        <v>2.3</v>
      </c>
      <c r="F42" s="1">
        <v>2.2</v>
      </c>
      <c r="G42" s="1">
        <v>2.4</v>
      </c>
      <c r="H42" s="1">
        <v>2.6</v>
      </c>
      <c r="I42" s="1">
        <v>2.5</v>
      </c>
      <c r="J42" s="1">
        <v>2.3</v>
      </c>
      <c r="K42" s="1">
        <v>2.1</v>
      </c>
      <c r="L42" s="1">
        <v>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G42" s="35">
        <f>AVERAGE(B42:AE42)</f>
        <v>2.290909090909091</v>
      </c>
    </row>
    <row r="43" spans="1:33" ht="19.5" customHeight="1">
      <c r="A43" s="19"/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G43" s="35"/>
    </row>
    <row r="44" spans="1:33" ht="19.5" customHeight="1">
      <c r="A44" s="19" t="s">
        <v>16</v>
      </c>
      <c r="B44" s="1">
        <v>0.6</v>
      </c>
      <c r="C44" s="1">
        <v>0.2</v>
      </c>
      <c r="D44" s="1">
        <v>0.4</v>
      </c>
      <c r="E44" s="1">
        <v>0.5</v>
      </c>
      <c r="F44" s="1">
        <v>0.4</v>
      </c>
      <c r="G44" s="1">
        <v>0.5</v>
      </c>
      <c r="H44" s="1">
        <v>0.4</v>
      </c>
      <c r="I44" s="1">
        <v>0.4</v>
      </c>
      <c r="J44" s="1">
        <v>0.4</v>
      </c>
      <c r="K44" s="1">
        <v>0.4</v>
      </c>
      <c r="L44" s="1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6"/>
      <c r="AA44" s="1"/>
      <c r="AB44" s="1"/>
      <c r="AC44" s="1"/>
      <c r="AD44" s="1"/>
      <c r="AE44" s="1"/>
      <c r="AG44" s="35">
        <f>AVERAGE(B44:AE44)</f>
        <v>0.38181818181818183</v>
      </c>
    </row>
    <row r="45" spans="1:33" ht="19.5" customHeight="1">
      <c r="A45" s="19"/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G45" s="35"/>
    </row>
    <row r="46" spans="1:33" ht="19.5" customHeight="1">
      <c r="A46" s="19" t="s">
        <v>28</v>
      </c>
      <c r="B46" s="1">
        <v>1.1</v>
      </c>
      <c r="C46" s="1">
        <v>0.8</v>
      </c>
      <c r="D46" s="1">
        <v>2</v>
      </c>
      <c r="E46" s="1">
        <v>1</v>
      </c>
      <c r="F46" s="1">
        <v>0.5</v>
      </c>
      <c r="G46" s="1">
        <v>1.3</v>
      </c>
      <c r="H46" s="1">
        <v>0.5</v>
      </c>
      <c r="I46" s="1">
        <v>1.3</v>
      </c>
      <c r="J46" s="1">
        <v>1.7</v>
      </c>
      <c r="K46" s="1">
        <v>1.5</v>
      </c>
      <c r="L46" s="1">
        <v>1.5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G46" s="35">
        <f>AVERAGE(B46:AE46)</f>
        <v>1.2</v>
      </c>
    </row>
    <row r="47" spans="1:33" ht="19.5" customHeight="1">
      <c r="A47" s="19"/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G47" s="35"/>
    </row>
    <row r="48" spans="1:33" ht="19.5" customHeight="1">
      <c r="A48" s="19" t="s">
        <v>17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G48" s="35">
        <f>AVERAGE(B48:AE48)</f>
        <v>0</v>
      </c>
    </row>
    <row r="49" spans="1:33" ht="19.5" customHeight="1">
      <c r="A49" s="19"/>
      <c r="AG49" s="35"/>
    </row>
    <row r="50" spans="1:33" s="12" customFormat="1" ht="19.5" customHeight="1">
      <c r="A50" s="20" t="s">
        <v>29</v>
      </c>
      <c r="B50" s="15">
        <f aca="true" t="shared" si="5" ref="B50:AF50">B52</f>
        <v>0</v>
      </c>
      <c r="C50" s="15">
        <f t="shared" si="5"/>
        <v>0</v>
      </c>
      <c r="D50" s="15">
        <f t="shared" si="5"/>
        <v>0</v>
      </c>
      <c r="E50" s="15">
        <f t="shared" si="5"/>
        <v>0</v>
      </c>
      <c r="F50" s="15">
        <f t="shared" si="5"/>
        <v>0</v>
      </c>
      <c r="G50" s="15">
        <f t="shared" si="5"/>
        <v>0</v>
      </c>
      <c r="H50" s="15">
        <f t="shared" si="5"/>
        <v>0</v>
      </c>
      <c r="I50" s="15">
        <f t="shared" si="5"/>
        <v>0</v>
      </c>
      <c r="J50" s="15">
        <f t="shared" si="5"/>
        <v>0</v>
      </c>
      <c r="K50" s="15">
        <f t="shared" si="5"/>
        <v>0</v>
      </c>
      <c r="L50" s="15">
        <f t="shared" si="5"/>
        <v>0</v>
      </c>
      <c r="M50" s="15">
        <f t="shared" si="5"/>
        <v>0</v>
      </c>
      <c r="N50" s="15">
        <f t="shared" si="5"/>
        <v>0</v>
      </c>
      <c r="O50" s="15">
        <f t="shared" si="5"/>
        <v>0</v>
      </c>
      <c r="P50" s="15">
        <f t="shared" si="5"/>
        <v>0</v>
      </c>
      <c r="Q50" s="15">
        <f t="shared" si="5"/>
        <v>0</v>
      </c>
      <c r="R50" s="15">
        <f t="shared" si="5"/>
        <v>0</v>
      </c>
      <c r="S50" s="15">
        <f t="shared" si="5"/>
        <v>0</v>
      </c>
      <c r="T50" s="15">
        <f t="shared" si="5"/>
        <v>0</v>
      </c>
      <c r="U50" s="15">
        <f t="shared" si="5"/>
        <v>0</v>
      </c>
      <c r="V50" s="15">
        <f t="shared" si="5"/>
        <v>0</v>
      </c>
      <c r="W50" s="15">
        <f t="shared" si="5"/>
        <v>0</v>
      </c>
      <c r="X50" s="15">
        <f t="shared" si="5"/>
        <v>0</v>
      </c>
      <c r="Y50" s="15">
        <f t="shared" si="5"/>
        <v>0</v>
      </c>
      <c r="Z50" s="15">
        <f t="shared" si="5"/>
        <v>0</v>
      </c>
      <c r="AA50" s="15">
        <f t="shared" si="5"/>
        <v>0</v>
      </c>
      <c r="AB50" s="15">
        <f t="shared" si="5"/>
        <v>0</v>
      </c>
      <c r="AC50" s="15">
        <f t="shared" si="5"/>
        <v>0</v>
      </c>
      <c r="AD50" s="15">
        <f t="shared" si="5"/>
        <v>0</v>
      </c>
      <c r="AE50" s="15">
        <f t="shared" si="5"/>
        <v>0</v>
      </c>
      <c r="AF50" s="15">
        <f t="shared" si="5"/>
        <v>0</v>
      </c>
      <c r="AG50" s="24">
        <f>AVERAGE(B50:AE50)</f>
        <v>0</v>
      </c>
    </row>
    <row r="51" spans="1:33" s="33" customFormat="1" ht="19.5" customHeight="1">
      <c r="A51" s="19"/>
      <c r="AG51" s="35"/>
    </row>
    <row r="52" spans="1:33" ht="19.5" customHeight="1">
      <c r="A52" s="19" t="s">
        <v>16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G52" s="35" t="e">
        <f>AVERAGE(B52:AE52)</f>
        <v>#DIV/0!</v>
      </c>
    </row>
    <row r="53" spans="1:33" ht="19.5" customHeight="1">
      <c r="A53" s="19"/>
      <c r="AG53" s="36"/>
    </row>
    <row r="54" spans="1:33" s="12" customFormat="1" ht="19.5" customHeight="1">
      <c r="A54" s="23"/>
      <c r="AG54" s="38"/>
    </row>
    <row r="55" spans="1:33" ht="19.5" customHeight="1">
      <c r="A55" s="19"/>
      <c r="AG55" s="39"/>
    </row>
    <row r="56" spans="1:33" s="33" customFormat="1" ht="19.5" customHeight="1">
      <c r="A56" s="19" t="s">
        <v>25</v>
      </c>
      <c r="B56" s="44">
        <f aca="true" t="shared" si="6" ref="B56:AC56">SUM(B8+B14+B24+B40+B50)</f>
        <v>24.3</v>
      </c>
      <c r="C56" s="44">
        <f t="shared" si="6"/>
        <v>24.4</v>
      </c>
      <c r="D56" s="44">
        <f t="shared" si="6"/>
        <v>26.7</v>
      </c>
      <c r="E56" s="44">
        <f t="shared" si="6"/>
        <v>25.1</v>
      </c>
      <c r="F56" s="44">
        <f t="shared" si="6"/>
        <v>24.900000000000002</v>
      </c>
      <c r="G56" s="44">
        <f t="shared" si="6"/>
        <v>25</v>
      </c>
      <c r="H56" s="44">
        <f t="shared" si="6"/>
        <v>26.2</v>
      </c>
      <c r="I56" s="44">
        <f t="shared" si="6"/>
        <v>26.099999999999998</v>
      </c>
      <c r="J56" s="44">
        <f t="shared" si="6"/>
        <v>26.2</v>
      </c>
      <c r="K56" s="1">
        <f t="shared" si="6"/>
        <v>24.8</v>
      </c>
      <c r="L56" s="44">
        <f t="shared" si="6"/>
        <v>25.2</v>
      </c>
      <c r="M56" s="44">
        <f t="shared" si="6"/>
        <v>21.9</v>
      </c>
      <c r="N56" s="44">
        <f t="shared" si="6"/>
        <v>0</v>
      </c>
      <c r="O56" s="44">
        <f t="shared" si="6"/>
        <v>0</v>
      </c>
      <c r="P56" s="44">
        <f t="shared" si="6"/>
        <v>0</v>
      </c>
      <c r="Q56" s="44">
        <f t="shared" si="6"/>
        <v>0</v>
      </c>
      <c r="R56" s="44">
        <f t="shared" si="6"/>
        <v>0</v>
      </c>
      <c r="S56" s="1">
        <f t="shared" si="6"/>
        <v>0</v>
      </c>
      <c r="T56" s="44">
        <f t="shared" si="6"/>
        <v>0</v>
      </c>
      <c r="U56" s="44">
        <f t="shared" si="6"/>
        <v>0</v>
      </c>
      <c r="V56" s="44">
        <f t="shared" si="6"/>
        <v>0</v>
      </c>
      <c r="W56" s="44">
        <f t="shared" si="6"/>
        <v>0</v>
      </c>
      <c r="X56" s="44">
        <f t="shared" si="6"/>
        <v>0</v>
      </c>
      <c r="Y56" s="44">
        <f t="shared" si="6"/>
        <v>0</v>
      </c>
      <c r="Z56" s="44">
        <f t="shared" si="6"/>
        <v>0</v>
      </c>
      <c r="AA56" s="44">
        <f t="shared" si="6"/>
        <v>0</v>
      </c>
      <c r="AB56" s="44">
        <f t="shared" si="6"/>
        <v>0</v>
      </c>
      <c r="AC56" s="44">
        <f t="shared" si="6"/>
        <v>0</v>
      </c>
      <c r="AD56" s="44">
        <f>SUM(AD8+AD14+AD24+AD40+AD50)</f>
        <v>0</v>
      </c>
      <c r="AE56" s="44">
        <f>SUM(AE8+AE14+AE24+AE40+AE50)</f>
        <v>0</v>
      </c>
      <c r="AF56" s="44">
        <f>SUM(AF8+AF14+AF24+AF40+AF50)</f>
        <v>0</v>
      </c>
      <c r="AG56" s="35">
        <f>AVERAGE(B56:AE56)</f>
        <v>10.026666666666666</v>
      </c>
    </row>
    <row r="57" spans="1:33" ht="19.5" customHeight="1">
      <c r="A57" s="19"/>
      <c r="B57" s="45"/>
      <c r="C57" s="46"/>
      <c r="D57" s="45"/>
      <c r="E57" s="44"/>
      <c r="F57" s="45"/>
      <c r="G57" s="45"/>
      <c r="H57" s="44"/>
      <c r="I57" s="44"/>
      <c r="J57" s="44"/>
      <c r="K57" s="1"/>
      <c r="L57" s="44"/>
      <c r="M57" s="44"/>
      <c r="N57" s="44"/>
      <c r="O57" s="44"/>
      <c r="P57" s="44"/>
      <c r="Q57" s="44"/>
      <c r="R57" s="44"/>
      <c r="S57" s="1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7"/>
      <c r="AG57" s="35"/>
    </row>
    <row r="58" spans="1:33" ht="19.5" customHeight="1">
      <c r="A58" s="19" t="s">
        <v>26</v>
      </c>
      <c r="B58" s="47">
        <f aca="true" t="shared" si="7" ref="B58:AB58">-SUM(B20+B22+B36+B38+B46+B48)</f>
        <v>-1.1</v>
      </c>
      <c r="C58" s="47">
        <f t="shared" si="7"/>
        <v>-0.8</v>
      </c>
      <c r="D58" s="47">
        <f t="shared" si="7"/>
        <v>-2</v>
      </c>
      <c r="E58" s="47">
        <f t="shared" si="7"/>
        <v>-1</v>
      </c>
      <c r="F58" s="47">
        <f t="shared" si="7"/>
        <v>-0.5</v>
      </c>
      <c r="G58" s="47">
        <f t="shared" si="7"/>
        <v>-1.3</v>
      </c>
      <c r="H58" s="47">
        <f t="shared" si="7"/>
        <v>-0.5</v>
      </c>
      <c r="I58" s="47">
        <f t="shared" si="7"/>
        <v>-1.3</v>
      </c>
      <c r="J58" s="47">
        <f t="shared" si="7"/>
        <v>-1.7</v>
      </c>
      <c r="K58" s="11">
        <f t="shared" si="7"/>
        <v>-1.5</v>
      </c>
      <c r="L58" s="47">
        <f t="shared" si="7"/>
        <v>-1.5</v>
      </c>
      <c r="M58" s="47">
        <f t="shared" si="7"/>
        <v>0</v>
      </c>
      <c r="N58" s="47">
        <f t="shared" si="7"/>
        <v>0</v>
      </c>
      <c r="O58" s="47">
        <f t="shared" si="7"/>
        <v>0</v>
      </c>
      <c r="P58" s="47">
        <f t="shared" si="7"/>
        <v>0</v>
      </c>
      <c r="Q58" s="47">
        <f t="shared" si="7"/>
        <v>0</v>
      </c>
      <c r="R58" s="47">
        <f t="shared" si="7"/>
        <v>0</v>
      </c>
      <c r="S58" s="11">
        <f t="shared" si="7"/>
        <v>0</v>
      </c>
      <c r="T58" s="47">
        <f t="shared" si="7"/>
        <v>0</v>
      </c>
      <c r="U58" s="47">
        <f t="shared" si="7"/>
        <v>0</v>
      </c>
      <c r="V58" s="47">
        <f t="shared" si="7"/>
        <v>0</v>
      </c>
      <c r="W58" s="47">
        <f t="shared" si="7"/>
        <v>0</v>
      </c>
      <c r="X58" s="47">
        <f t="shared" si="7"/>
        <v>0</v>
      </c>
      <c r="Y58" s="47">
        <f t="shared" si="7"/>
        <v>0</v>
      </c>
      <c r="Z58" s="47">
        <f t="shared" si="7"/>
        <v>0</v>
      </c>
      <c r="AA58" s="47">
        <f t="shared" si="7"/>
        <v>0</v>
      </c>
      <c r="AB58" s="47">
        <f t="shared" si="7"/>
        <v>0</v>
      </c>
      <c r="AC58" s="47">
        <f>-SUM(AC21+AC23+AC36+AC38+AC46+AC48)</f>
        <v>0</v>
      </c>
      <c r="AD58" s="47">
        <f>-SUM(AD21+AD23+AD36+AD38+AD46+AD48)</f>
        <v>0</v>
      </c>
      <c r="AE58" s="47">
        <f>-SUM(AE21+AE23+AE36+AE38+AE46+AE48)</f>
        <v>0</v>
      </c>
      <c r="AF58" s="47">
        <f>-SUM(AF21+AF23+AF36+AF38+AF46+AF48)</f>
        <v>0</v>
      </c>
      <c r="AG58" s="35">
        <f>AVERAGE(B58:AE58)</f>
        <v>-0.44</v>
      </c>
    </row>
    <row r="59" spans="1:33" ht="19.5" customHeight="1">
      <c r="A59" s="19"/>
      <c r="B59" s="6"/>
      <c r="C59" s="6"/>
      <c r="D59" s="14"/>
      <c r="E59" s="1"/>
      <c r="F59" s="6"/>
      <c r="G59" s="6"/>
      <c r="H59" s="1"/>
      <c r="I59" s="1"/>
      <c r="J59" s="1"/>
      <c r="K59" s="1"/>
      <c r="L59" s="1"/>
      <c r="M59" s="1"/>
      <c r="N59" s="1"/>
      <c r="O59" s="1"/>
      <c r="P59" s="1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G59" s="36"/>
    </row>
    <row r="60" spans="1:33" s="17" customFormat="1" ht="19.5" customHeight="1">
      <c r="A60" s="20" t="s">
        <v>10</v>
      </c>
      <c r="B60" s="10">
        <f aca="true" t="shared" si="8" ref="B60:AF60">SUM(B56:B58)</f>
        <v>23.2</v>
      </c>
      <c r="C60" s="10">
        <f t="shared" si="8"/>
        <v>23.599999999999998</v>
      </c>
      <c r="D60" s="10">
        <f t="shared" si="8"/>
        <v>24.7</v>
      </c>
      <c r="E60" s="10">
        <f t="shared" si="8"/>
        <v>24.1</v>
      </c>
      <c r="F60" s="10">
        <f t="shared" si="8"/>
        <v>24.400000000000002</v>
      </c>
      <c r="G60" s="10">
        <f t="shared" si="8"/>
        <v>23.7</v>
      </c>
      <c r="H60" s="10">
        <f t="shared" si="8"/>
        <v>25.7</v>
      </c>
      <c r="I60" s="10">
        <f t="shared" si="8"/>
        <v>24.799999999999997</v>
      </c>
      <c r="J60" s="10">
        <f t="shared" si="8"/>
        <v>24.5</v>
      </c>
      <c r="K60" s="10">
        <f t="shared" si="8"/>
        <v>23.3</v>
      </c>
      <c r="L60" s="10">
        <f t="shared" si="8"/>
        <v>23.7</v>
      </c>
      <c r="M60" s="10">
        <f t="shared" si="8"/>
        <v>21.9</v>
      </c>
      <c r="N60" s="10">
        <f t="shared" si="8"/>
        <v>0</v>
      </c>
      <c r="O60" s="10">
        <f t="shared" si="8"/>
        <v>0</v>
      </c>
      <c r="P60" s="10">
        <f t="shared" si="8"/>
        <v>0</v>
      </c>
      <c r="Q60" s="10">
        <f t="shared" si="8"/>
        <v>0</v>
      </c>
      <c r="R60" s="10">
        <f t="shared" si="8"/>
        <v>0</v>
      </c>
      <c r="S60" s="10">
        <f t="shared" si="8"/>
        <v>0</v>
      </c>
      <c r="T60" s="10">
        <f t="shared" si="8"/>
        <v>0</v>
      </c>
      <c r="U60" s="10">
        <f t="shared" si="8"/>
        <v>0</v>
      </c>
      <c r="V60" s="10">
        <f t="shared" si="8"/>
        <v>0</v>
      </c>
      <c r="W60" s="10">
        <f t="shared" si="8"/>
        <v>0</v>
      </c>
      <c r="X60" s="10">
        <f t="shared" si="8"/>
        <v>0</v>
      </c>
      <c r="Y60" s="10">
        <f t="shared" si="8"/>
        <v>0</v>
      </c>
      <c r="Z60" s="10">
        <f t="shared" si="8"/>
        <v>0</v>
      </c>
      <c r="AA60" s="10">
        <f t="shared" si="8"/>
        <v>0</v>
      </c>
      <c r="AB60" s="10">
        <f t="shared" si="8"/>
        <v>0</v>
      </c>
      <c r="AC60" s="10">
        <f t="shared" si="8"/>
        <v>0</v>
      </c>
      <c r="AD60" s="10">
        <f t="shared" si="8"/>
        <v>0</v>
      </c>
      <c r="AE60" s="10">
        <f t="shared" si="8"/>
        <v>0</v>
      </c>
      <c r="AF60" s="10">
        <f t="shared" si="8"/>
        <v>0</v>
      </c>
      <c r="AG60" s="24">
        <f>AVERAGE(B60:AE60)</f>
        <v>9.586666666666666</v>
      </c>
    </row>
    <row r="61" ht="19.5" customHeight="1">
      <c r="AG61" s="31"/>
    </row>
    <row r="62" spans="1:34" ht="19.5" customHeight="1">
      <c r="A62" s="13" t="s">
        <v>27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3" ht="19.5" customHeight="1">
      <c r="A63" s="30"/>
      <c r="B63" s="7"/>
      <c r="C63" s="28"/>
      <c r="D63" s="28"/>
      <c r="E63" s="28"/>
      <c r="F63" s="28"/>
      <c r="G63" s="28"/>
      <c r="H63" s="6"/>
      <c r="I63" s="1"/>
      <c r="J63" s="1"/>
      <c r="K63" s="1"/>
      <c r="L63" s="1"/>
      <c r="M63" s="1"/>
      <c r="N63" s="1"/>
      <c r="O63" s="1"/>
      <c r="P63" s="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33" ht="19.5" customHeight="1">
      <c r="A64" s="32"/>
      <c r="B64" s="5"/>
      <c r="C64" s="5"/>
      <c r="D64" s="5"/>
      <c r="E64" s="5"/>
      <c r="F64" s="5"/>
      <c r="G64" s="5"/>
      <c r="H64" s="5"/>
      <c r="I64" s="4"/>
      <c r="J64" s="4"/>
      <c r="K64" s="4"/>
      <c r="L64" s="4"/>
      <c r="M64" s="4"/>
      <c r="N64" s="4"/>
      <c r="O64" s="4"/>
      <c r="P64" s="4"/>
      <c r="Q64" s="6"/>
      <c r="R64" s="6"/>
      <c r="S64" s="5"/>
      <c r="T64" s="5"/>
      <c r="U64" s="5"/>
      <c r="V64" s="5"/>
      <c r="W64" s="5"/>
      <c r="X64" s="5"/>
      <c r="Y64" s="5"/>
      <c r="Z64" s="4"/>
      <c r="AA64" s="4"/>
      <c r="AB64" s="4"/>
      <c r="AC64" s="4"/>
      <c r="AD64" s="4"/>
      <c r="AE64" s="4"/>
      <c r="AF64" s="4"/>
      <c r="AG64" s="31"/>
    </row>
  </sheetData>
  <mergeCells count="3">
    <mergeCell ref="A1:AG1"/>
    <mergeCell ref="A2:AG2"/>
    <mergeCell ref="A3:AG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="60" zoomScaleNormal="60" workbookViewId="0" topLeftCell="L29">
      <selection activeCell="AG61" sqref="AG61"/>
    </sheetView>
  </sheetViews>
  <sheetFormatPr defaultColWidth="8.88671875" defaultRowHeight="19.5" customHeight="1"/>
  <cols>
    <col min="1" max="1" width="34.77734375" style="26" customWidth="1"/>
    <col min="2" max="32" width="7.77734375" style="26" customWidth="1"/>
    <col min="33" max="16384" width="8.88671875" style="26" customWidth="1"/>
  </cols>
  <sheetData>
    <row r="1" spans="1:33" ht="19.5" customHeight="1">
      <c r="A1" s="69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ht="19.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19.5" customHeight="1">
      <c r="A3" s="71">
        <v>37288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9.5" customHeight="1">
      <c r="A4" s="2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42" customFormat="1" ht="19.5" customHeight="1">
      <c r="A5" s="4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G5" s="41" t="s">
        <v>9</v>
      </c>
    </row>
    <row r="6" spans="1:33" s="43" customFormat="1" ht="19.5" customHeight="1">
      <c r="A6" s="18" t="s">
        <v>6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8">
        <v>16</v>
      </c>
      <c r="R6" s="8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8">
        <v>31</v>
      </c>
      <c r="AG6" s="37"/>
    </row>
    <row r="7" spans="1:33" ht="19.5" customHeight="1">
      <c r="A7" s="1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9"/>
      <c r="R7" s="29"/>
      <c r="S7" s="3"/>
      <c r="T7" s="3"/>
      <c r="U7" s="3"/>
      <c r="V7" s="3"/>
      <c r="W7" s="3"/>
      <c r="X7" s="3"/>
      <c r="Y7" s="3"/>
      <c r="Z7" s="29"/>
      <c r="AA7" s="29"/>
      <c r="AB7" s="29"/>
      <c r="AC7" s="29"/>
      <c r="AD7" s="29"/>
      <c r="AE7" s="29"/>
      <c r="AG7" s="34"/>
    </row>
    <row r="8" spans="1:33" s="12" customFormat="1" ht="19.5" customHeight="1">
      <c r="A8" s="20" t="s">
        <v>1</v>
      </c>
      <c r="B8" s="10">
        <f aca="true" t="shared" si="0" ref="B8:AC8">SUM(B10:B12)</f>
        <v>21.3</v>
      </c>
      <c r="C8" s="10">
        <f t="shared" si="0"/>
        <v>21.3</v>
      </c>
      <c r="D8" s="10">
        <f t="shared" si="0"/>
        <v>21.200000000000003</v>
      </c>
      <c r="E8" s="10">
        <f t="shared" si="0"/>
        <v>22.7</v>
      </c>
      <c r="F8" s="10">
        <f t="shared" si="0"/>
        <v>21.5</v>
      </c>
      <c r="G8" s="10">
        <f t="shared" si="0"/>
        <v>22.7</v>
      </c>
      <c r="H8" s="10">
        <f t="shared" si="0"/>
        <v>23.3</v>
      </c>
      <c r="I8" s="10">
        <f t="shared" si="0"/>
        <v>22.700000000000003</v>
      </c>
      <c r="J8" s="10">
        <f t="shared" si="0"/>
        <v>20.8</v>
      </c>
      <c r="K8" s="10">
        <f t="shared" si="0"/>
        <v>21.2</v>
      </c>
      <c r="L8" s="10">
        <f t="shared" si="0"/>
        <v>23</v>
      </c>
      <c r="M8" s="10">
        <f t="shared" si="0"/>
        <v>22.1</v>
      </c>
      <c r="N8" s="10">
        <f t="shared" si="0"/>
        <v>21.9</v>
      </c>
      <c r="O8" s="10">
        <f t="shared" si="0"/>
        <v>22.1</v>
      </c>
      <c r="P8" s="10">
        <f t="shared" si="0"/>
        <v>22.799999999999997</v>
      </c>
      <c r="Q8" s="10">
        <f t="shared" si="0"/>
        <v>21.7</v>
      </c>
      <c r="R8" s="10">
        <f t="shared" si="0"/>
        <v>23.3</v>
      </c>
      <c r="S8" s="10">
        <f t="shared" si="0"/>
        <v>22.8</v>
      </c>
      <c r="T8" s="10">
        <f t="shared" si="0"/>
        <v>23.5</v>
      </c>
      <c r="U8" s="10">
        <f t="shared" si="0"/>
        <v>24.1</v>
      </c>
      <c r="V8" s="10">
        <f t="shared" si="0"/>
        <v>22.200000000000003</v>
      </c>
      <c r="W8" s="10">
        <f t="shared" si="0"/>
        <v>24.200000000000003</v>
      </c>
      <c r="X8" s="10">
        <f t="shared" si="0"/>
        <v>22.2</v>
      </c>
      <c r="Y8" s="10">
        <f t="shared" si="0"/>
        <v>22.2</v>
      </c>
      <c r="Z8" s="10">
        <f t="shared" si="0"/>
        <v>24.3</v>
      </c>
      <c r="AA8" s="10">
        <f t="shared" si="0"/>
        <v>23.400000000000002</v>
      </c>
      <c r="AB8" s="10">
        <f t="shared" si="0"/>
        <v>24.3</v>
      </c>
      <c r="AC8" s="10">
        <f t="shared" si="0"/>
        <v>26.2</v>
      </c>
      <c r="AD8" s="10"/>
      <c r="AE8" s="10"/>
      <c r="AF8" s="10"/>
      <c r="AG8" s="24">
        <f>AVERAGE(B8:AC8)</f>
        <v>22.678571428571427</v>
      </c>
    </row>
    <row r="9" spans="1:33" ht="19.5" customHeight="1">
      <c r="A9" s="19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G9" s="35"/>
    </row>
    <row r="10" spans="1:33" ht="19.5" customHeight="1">
      <c r="A10" s="19" t="s">
        <v>21</v>
      </c>
      <c r="B10" s="1">
        <v>5.2</v>
      </c>
      <c r="C10" s="1">
        <v>5.5</v>
      </c>
      <c r="D10" s="1">
        <v>5.4</v>
      </c>
      <c r="E10" s="1">
        <v>5.3</v>
      </c>
      <c r="F10" s="1">
        <v>5.1</v>
      </c>
      <c r="G10" s="1">
        <v>5.2</v>
      </c>
      <c r="H10" s="1">
        <v>5.7</v>
      </c>
      <c r="I10" s="1">
        <v>6.1</v>
      </c>
      <c r="J10" s="1">
        <v>6</v>
      </c>
      <c r="K10" s="1">
        <v>5</v>
      </c>
      <c r="L10" s="1">
        <v>6</v>
      </c>
      <c r="M10" s="1">
        <v>6</v>
      </c>
      <c r="N10" s="1">
        <v>6.2</v>
      </c>
      <c r="O10" s="1">
        <v>6</v>
      </c>
      <c r="P10" s="1">
        <v>5.9</v>
      </c>
      <c r="Q10" s="1">
        <v>6</v>
      </c>
      <c r="R10" s="1">
        <v>6.7</v>
      </c>
      <c r="S10" s="1">
        <v>7</v>
      </c>
      <c r="T10" s="1">
        <v>6.9</v>
      </c>
      <c r="U10" s="1">
        <v>7</v>
      </c>
      <c r="V10" s="1">
        <v>6.9</v>
      </c>
      <c r="W10" s="1">
        <v>7.1</v>
      </c>
      <c r="X10" s="1">
        <v>6.6</v>
      </c>
      <c r="Y10" s="1">
        <v>6.5</v>
      </c>
      <c r="Z10" s="1">
        <v>6.8</v>
      </c>
      <c r="AA10" s="1">
        <v>7.3</v>
      </c>
      <c r="AB10" s="1">
        <v>8.4</v>
      </c>
      <c r="AC10" s="1">
        <v>8.5</v>
      </c>
      <c r="AD10" s="1"/>
      <c r="AE10" s="1"/>
      <c r="AF10" s="43"/>
      <c r="AG10" s="35">
        <f>AVERAGE(B10:AC10)</f>
        <v>6.296428571428573</v>
      </c>
    </row>
    <row r="11" spans="1:33" ht="19.5" customHeight="1">
      <c r="A11" s="1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43"/>
      <c r="AG11" s="35"/>
    </row>
    <row r="12" spans="1:33" s="33" customFormat="1" ht="19.5" customHeight="1">
      <c r="A12" s="19" t="s">
        <v>11</v>
      </c>
      <c r="B12" s="11">
        <v>16.1</v>
      </c>
      <c r="C12" s="11">
        <v>15.8</v>
      </c>
      <c r="D12" s="11">
        <v>15.8</v>
      </c>
      <c r="E12" s="11">
        <v>17.4</v>
      </c>
      <c r="F12" s="11">
        <v>16.4</v>
      </c>
      <c r="G12" s="11">
        <v>17.5</v>
      </c>
      <c r="H12" s="11">
        <v>17.6</v>
      </c>
      <c r="I12" s="11">
        <v>16.6</v>
      </c>
      <c r="J12" s="11">
        <v>14.8</v>
      </c>
      <c r="K12" s="11">
        <v>16.2</v>
      </c>
      <c r="L12" s="11">
        <v>17</v>
      </c>
      <c r="M12" s="11">
        <v>16.1</v>
      </c>
      <c r="N12" s="11">
        <v>15.7</v>
      </c>
      <c r="O12" s="11">
        <v>16.1</v>
      </c>
      <c r="P12" s="11">
        <v>16.9</v>
      </c>
      <c r="Q12" s="11">
        <v>15.7</v>
      </c>
      <c r="R12" s="11">
        <v>16.6</v>
      </c>
      <c r="S12" s="11">
        <v>15.8</v>
      </c>
      <c r="T12" s="11">
        <v>16.6</v>
      </c>
      <c r="U12" s="11">
        <v>17.1</v>
      </c>
      <c r="V12" s="11">
        <v>15.3</v>
      </c>
      <c r="W12" s="11">
        <v>17.1</v>
      </c>
      <c r="X12" s="11">
        <v>15.6</v>
      </c>
      <c r="Y12" s="11">
        <v>15.7</v>
      </c>
      <c r="Z12" s="11">
        <v>17.5</v>
      </c>
      <c r="AA12" s="11">
        <v>16.1</v>
      </c>
      <c r="AB12" s="11">
        <v>15.9</v>
      </c>
      <c r="AC12" s="11">
        <v>17.7</v>
      </c>
      <c r="AD12" s="11"/>
      <c r="AE12" s="1"/>
      <c r="AF12" s="50"/>
      <c r="AG12" s="35">
        <f>AVERAGE(B12:AC12)</f>
        <v>16.38214285714286</v>
      </c>
    </row>
    <row r="13" spans="1:33" ht="19.5" customHeight="1">
      <c r="A13" s="19"/>
      <c r="B13" s="11"/>
      <c r="C13" s="11"/>
      <c r="D13" s="11"/>
      <c r="E13" s="1"/>
      <c r="F13" s="1"/>
      <c r="G13" s="1"/>
      <c r="H13" s="1"/>
      <c r="I13" s="1"/>
      <c r="J13" s="11"/>
      <c r="K13" s="11"/>
      <c r="L13" s="1"/>
      <c r="M13" s="1"/>
      <c r="N13" s="1"/>
      <c r="O13" s="1"/>
      <c r="P13" s="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G13" s="36"/>
    </row>
    <row r="14" spans="1:33" s="12" customFormat="1" ht="19.5" customHeight="1">
      <c r="A14" s="20" t="s">
        <v>2</v>
      </c>
      <c r="B14" s="10">
        <f aca="true" t="shared" si="1" ref="B14:AC14">SUM(B16:B22)</f>
        <v>15.800999999999998</v>
      </c>
      <c r="C14" s="10">
        <f t="shared" si="1"/>
        <v>16.629</v>
      </c>
      <c r="D14" s="10">
        <f t="shared" si="1"/>
        <v>18.429</v>
      </c>
      <c r="E14" s="10">
        <f t="shared" si="1"/>
        <v>16.7</v>
      </c>
      <c r="F14" s="10">
        <f t="shared" si="1"/>
        <v>17.299999999999997</v>
      </c>
      <c r="G14" s="10">
        <f t="shared" si="1"/>
        <v>17.7</v>
      </c>
      <c r="H14" s="10">
        <f t="shared" si="1"/>
        <v>17.5</v>
      </c>
      <c r="I14" s="10">
        <f t="shared" si="1"/>
        <v>17.7</v>
      </c>
      <c r="J14" s="10">
        <f t="shared" si="1"/>
        <v>17.5</v>
      </c>
      <c r="K14" s="10">
        <f t="shared" si="1"/>
        <v>18.1</v>
      </c>
      <c r="L14" s="10">
        <f t="shared" si="1"/>
        <v>17.9</v>
      </c>
      <c r="M14" s="10">
        <f t="shared" si="1"/>
        <v>17.4</v>
      </c>
      <c r="N14" s="10">
        <f t="shared" si="1"/>
        <v>16.2</v>
      </c>
      <c r="O14" s="10">
        <f t="shared" si="1"/>
        <v>16</v>
      </c>
      <c r="P14" s="10">
        <f t="shared" si="1"/>
        <v>16</v>
      </c>
      <c r="Q14" s="10">
        <f t="shared" si="1"/>
        <v>18</v>
      </c>
      <c r="R14" s="10">
        <f t="shared" si="1"/>
        <v>18.8</v>
      </c>
      <c r="S14" s="10">
        <f t="shared" si="1"/>
        <v>17.9</v>
      </c>
      <c r="T14" s="10">
        <f t="shared" si="1"/>
        <v>17.4</v>
      </c>
      <c r="U14" s="10">
        <f t="shared" si="1"/>
        <v>17.7</v>
      </c>
      <c r="V14" s="10">
        <f t="shared" si="1"/>
        <v>17.1</v>
      </c>
      <c r="W14" s="10">
        <f t="shared" si="1"/>
        <v>14.200000000000001</v>
      </c>
      <c r="X14" s="10">
        <f t="shared" si="1"/>
        <v>14.7</v>
      </c>
      <c r="Y14" s="10">
        <f t="shared" si="1"/>
        <v>15.700000000000001</v>
      </c>
      <c r="Z14" s="10">
        <f t="shared" si="1"/>
        <v>18.400000000000002</v>
      </c>
      <c r="AA14" s="10">
        <f t="shared" si="1"/>
        <v>17.7</v>
      </c>
      <c r="AB14" s="10">
        <f t="shared" si="1"/>
        <v>19.3</v>
      </c>
      <c r="AC14" s="10">
        <f t="shared" si="1"/>
        <v>18.700000000000003</v>
      </c>
      <c r="AD14" s="10"/>
      <c r="AE14" s="10"/>
      <c r="AF14" s="10"/>
      <c r="AG14" s="24">
        <f>AVERAGE(B14:AC14)</f>
        <v>17.230678571428566</v>
      </c>
    </row>
    <row r="15" spans="1:33" ht="19.5" customHeight="1">
      <c r="A15" s="1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G15" s="35"/>
    </row>
    <row r="16" spans="1:33" ht="19.5" customHeight="1">
      <c r="A16" s="19" t="s">
        <v>12</v>
      </c>
      <c r="B16" s="1">
        <v>11.6</v>
      </c>
      <c r="C16" s="1">
        <v>11.9</v>
      </c>
      <c r="D16" s="1">
        <v>13.8</v>
      </c>
      <c r="E16" s="1">
        <v>12.2</v>
      </c>
      <c r="F16" s="1">
        <v>12.7</v>
      </c>
      <c r="G16" s="1">
        <v>13.1</v>
      </c>
      <c r="H16" s="1">
        <v>11.7</v>
      </c>
      <c r="I16" s="1">
        <v>12</v>
      </c>
      <c r="J16" s="1">
        <v>11.7</v>
      </c>
      <c r="K16" s="1">
        <v>12</v>
      </c>
      <c r="L16" s="1">
        <v>12</v>
      </c>
      <c r="M16" s="1">
        <v>12</v>
      </c>
      <c r="N16" s="1">
        <v>11</v>
      </c>
      <c r="O16" s="1">
        <v>10.7</v>
      </c>
      <c r="P16" s="1">
        <v>10.7</v>
      </c>
      <c r="Q16" s="1">
        <v>12.7</v>
      </c>
      <c r="R16" s="1">
        <v>13.4</v>
      </c>
      <c r="S16" s="1">
        <v>12.4</v>
      </c>
      <c r="T16" s="1">
        <v>12</v>
      </c>
      <c r="U16" s="1">
        <v>12.4</v>
      </c>
      <c r="V16" s="1">
        <v>11.8</v>
      </c>
      <c r="W16" s="1">
        <v>8.8</v>
      </c>
      <c r="X16" s="1">
        <v>9.5</v>
      </c>
      <c r="Y16" s="1">
        <v>9.8</v>
      </c>
      <c r="Z16" s="1">
        <v>11.3</v>
      </c>
      <c r="AA16" s="1">
        <v>10.5</v>
      </c>
      <c r="AB16" s="1">
        <v>11.3</v>
      </c>
      <c r="AC16" s="1">
        <v>10.8</v>
      </c>
      <c r="AD16" s="1"/>
      <c r="AE16" s="1"/>
      <c r="AG16" s="35">
        <f>AVERAGE(B16:AC16)</f>
        <v>11.635714285714286</v>
      </c>
    </row>
    <row r="17" spans="1:33" ht="19.5" customHeight="1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G17" s="35"/>
    </row>
    <row r="18" spans="1:33" ht="19.5" customHeight="1">
      <c r="A18" s="19" t="s">
        <v>19</v>
      </c>
      <c r="B18" s="1">
        <v>3.8</v>
      </c>
      <c r="C18" s="1">
        <v>4</v>
      </c>
      <c r="D18" s="1">
        <v>3.9</v>
      </c>
      <c r="E18" s="1">
        <v>3.8</v>
      </c>
      <c r="F18" s="1">
        <v>3.9</v>
      </c>
      <c r="G18" s="1">
        <v>3.9</v>
      </c>
      <c r="H18" s="1">
        <v>3.7</v>
      </c>
      <c r="I18" s="1">
        <v>3.7</v>
      </c>
      <c r="J18" s="1">
        <v>4</v>
      </c>
      <c r="K18" s="1">
        <v>3.9</v>
      </c>
      <c r="L18" s="1">
        <v>3.9</v>
      </c>
      <c r="M18" s="1">
        <v>4</v>
      </c>
      <c r="N18" s="1">
        <v>3.8</v>
      </c>
      <c r="O18" s="1">
        <v>3.9</v>
      </c>
      <c r="P18" s="1">
        <v>3.8</v>
      </c>
      <c r="Q18" s="1">
        <v>3.8</v>
      </c>
      <c r="R18" s="1">
        <v>3.9</v>
      </c>
      <c r="S18" s="1">
        <v>4</v>
      </c>
      <c r="T18" s="1">
        <v>4</v>
      </c>
      <c r="U18" s="1">
        <v>3.9</v>
      </c>
      <c r="V18" s="1">
        <v>3.9</v>
      </c>
      <c r="W18" s="1">
        <v>3.9</v>
      </c>
      <c r="X18" s="1">
        <v>3.7</v>
      </c>
      <c r="Y18" s="1">
        <v>3.8</v>
      </c>
      <c r="Z18" s="1">
        <v>3.9</v>
      </c>
      <c r="AA18" s="1">
        <v>3.8</v>
      </c>
      <c r="AB18" s="1">
        <v>4.1</v>
      </c>
      <c r="AC18" s="1">
        <v>3.9</v>
      </c>
      <c r="AD18" s="1"/>
      <c r="AE18" s="1"/>
      <c r="AG18" s="35">
        <f>AVERAGE(B18:AC18)</f>
        <v>3.878571428571429</v>
      </c>
    </row>
    <row r="19" spans="1:33" ht="19.5" customHeight="1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G19" s="35"/>
    </row>
    <row r="20" spans="1:33" ht="19.5" customHeight="1">
      <c r="A20" s="19" t="s">
        <v>20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/>
      <c r="AE20" s="1"/>
      <c r="AG20" s="35">
        <f>AVERAGE(B20:AC20)</f>
        <v>0</v>
      </c>
    </row>
    <row r="21" spans="1:33" ht="19.5" customHeight="1">
      <c r="A21" s="19"/>
      <c r="B21" s="11"/>
      <c r="C21" s="1"/>
      <c r="D21" s="1"/>
      <c r="E21" s="1"/>
      <c r="F21" s="1"/>
      <c r="G21" s="1"/>
      <c r="H21" s="1"/>
      <c r="I21" s="1" t="s">
        <v>37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G21" s="35"/>
    </row>
    <row r="22" spans="1:33" ht="19.5" customHeight="1">
      <c r="A22" s="19" t="s">
        <v>18</v>
      </c>
      <c r="B22" s="11">
        <v>0.401</v>
      </c>
      <c r="C22" s="11">
        <v>0.729</v>
      </c>
      <c r="D22" s="11">
        <v>0.729</v>
      </c>
      <c r="E22" s="11">
        <v>0.7</v>
      </c>
      <c r="F22" s="11">
        <v>0.7</v>
      </c>
      <c r="G22" s="11">
        <v>0.7</v>
      </c>
      <c r="H22" s="11">
        <v>2.1</v>
      </c>
      <c r="I22" s="11">
        <v>2</v>
      </c>
      <c r="J22" s="11">
        <v>1.8</v>
      </c>
      <c r="K22" s="11">
        <v>2.2</v>
      </c>
      <c r="L22" s="11">
        <v>2</v>
      </c>
      <c r="M22" s="11">
        <v>1.4</v>
      </c>
      <c r="N22" s="11">
        <v>1.4</v>
      </c>
      <c r="O22" s="11">
        <v>1.4</v>
      </c>
      <c r="P22" s="11">
        <v>1.5</v>
      </c>
      <c r="Q22" s="11">
        <v>1.5</v>
      </c>
      <c r="R22" s="11">
        <v>1.5</v>
      </c>
      <c r="S22" s="11">
        <v>1.5</v>
      </c>
      <c r="T22" s="11">
        <v>1.4</v>
      </c>
      <c r="U22" s="11">
        <v>1.4</v>
      </c>
      <c r="V22" s="11">
        <v>1.4</v>
      </c>
      <c r="W22" s="11">
        <v>1.5</v>
      </c>
      <c r="X22" s="11">
        <v>1.5</v>
      </c>
      <c r="Y22" s="11">
        <v>2.1</v>
      </c>
      <c r="Z22" s="11">
        <v>3.2</v>
      </c>
      <c r="AA22" s="11">
        <v>3.4</v>
      </c>
      <c r="AB22" s="11">
        <v>3.9</v>
      </c>
      <c r="AC22" s="11">
        <v>4</v>
      </c>
      <c r="AD22" s="11"/>
      <c r="AE22" s="11"/>
      <c r="AG22" s="35">
        <f>AVERAGE(B22:AC22)</f>
        <v>1.716392857142857</v>
      </c>
    </row>
    <row r="23" spans="1:33" s="33" customFormat="1" ht="19.5" customHeight="1">
      <c r="A23" s="19"/>
      <c r="B23" s="1"/>
      <c r="C23" s="1"/>
      <c r="D23" s="11"/>
      <c r="E23" s="11"/>
      <c r="F23" s="11"/>
      <c r="G23" s="11"/>
      <c r="H23" s="11"/>
      <c r="I23" s="1"/>
      <c r="J23" s="11"/>
      <c r="K23" s="1"/>
      <c r="L23" s="1"/>
      <c r="M23" s="1"/>
      <c r="N23" s="1"/>
      <c r="O23" s="1"/>
      <c r="P23" s="1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G23" s="35"/>
    </row>
    <row r="24" spans="1:33" s="12" customFormat="1" ht="19.5" customHeight="1">
      <c r="A24" s="20" t="s">
        <v>3</v>
      </c>
      <c r="B24" s="10">
        <f aca="true" t="shared" si="2" ref="B24:AC24">SUM(B26+B32+B34+B36+B38)</f>
        <v>21.1</v>
      </c>
      <c r="C24" s="10">
        <f t="shared" si="2"/>
        <v>21.5</v>
      </c>
      <c r="D24" s="10">
        <f t="shared" si="2"/>
        <v>21.1</v>
      </c>
      <c r="E24" s="10">
        <f t="shared" si="2"/>
        <v>21.1</v>
      </c>
      <c r="F24" s="10">
        <f t="shared" si="2"/>
        <v>21.4</v>
      </c>
      <c r="G24" s="10">
        <f t="shared" si="2"/>
        <v>20.1</v>
      </c>
      <c r="H24" s="10">
        <f t="shared" si="2"/>
        <v>19.8</v>
      </c>
      <c r="I24" s="10">
        <f t="shared" si="2"/>
        <v>22</v>
      </c>
      <c r="J24" s="10">
        <f t="shared" si="2"/>
        <v>17.7</v>
      </c>
      <c r="K24" s="10">
        <f t="shared" si="2"/>
        <v>23.4</v>
      </c>
      <c r="L24" s="10">
        <f t="shared" si="2"/>
        <v>22.3</v>
      </c>
      <c r="M24" s="10">
        <f t="shared" si="2"/>
        <v>20.3</v>
      </c>
      <c r="N24" s="10">
        <f t="shared" si="2"/>
        <v>19.6</v>
      </c>
      <c r="O24" s="10">
        <f t="shared" si="2"/>
        <v>20.4</v>
      </c>
      <c r="P24" s="10">
        <f t="shared" si="2"/>
        <v>19.9</v>
      </c>
      <c r="Q24" s="10">
        <f t="shared" si="2"/>
        <v>21.2</v>
      </c>
      <c r="R24" s="10">
        <f t="shared" si="2"/>
        <v>21.3</v>
      </c>
      <c r="S24" s="10">
        <f t="shared" si="2"/>
        <v>21.900000000000002</v>
      </c>
      <c r="T24" s="10">
        <f t="shared" si="2"/>
        <v>23.1</v>
      </c>
      <c r="U24" s="10">
        <f t="shared" si="2"/>
        <v>23.000000000000004</v>
      </c>
      <c r="V24" s="10">
        <f t="shared" si="2"/>
        <v>22.3</v>
      </c>
      <c r="W24" s="10">
        <f t="shared" si="2"/>
        <v>22.900000000000002</v>
      </c>
      <c r="X24" s="10">
        <f t="shared" si="2"/>
        <v>22.1</v>
      </c>
      <c r="Y24" s="10">
        <f t="shared" si="2"/>
        <v>22.700000000000003</v>
      </c>
      <c r="Z24" s="10">
        <f t="shared" si="2"/>
        <v>23.900000000000002</v>
      </c>
      <c r="AA24" s="10">
        <f t="shared" si="2"/>
        <v>22.700000000000003</v>
      </c>
      <c r="AB24" s="10">
        <f t="shared" si="2"/>
        <v>22.700000000000003</v>
      </c>
      <c r="AC24" s="10">
        <f t="shared" si="2"/>
        <v>21.700000000000003</v>
      </c>
      <c r="AD24" s="10"/>
      <c r="AE24" s="10"/>
      <c r="AF24" s="10"/>
      <c r="AG24" s="24">
        <f>AVERAGE(B24:AC24)</f>
        <v>21.542857142857148</v>
      </c>
    </row>
    <row r="25" spans="1:33" ht="19.5" customHeight="1">
      <c r="A25" s="19"/>
      <c r="AG25" s="36"/>
    </row>
    <row r="26" spans="1:33" ht="19.5" customHeight="1">
      <c r="A26" s="19" t="s">
        <v>13</v>
      </c>
      <c r="B26" s="1">
        <v>16.3</v>
      </c>
      <c r="C26" s="1">
        <v>16.9</v>
      </c>
      <c r="D26" s="1">
        <v>16.6</v>
      </c>
      <c r="E26" s="1">
        <v>16.6</v>
      </c>
      <c r="F26" s="1">
        <v>16.9</v>
      </c>
      <c r="G26" s="1">
        <v>15.6</v>
      </c>
      <c r="H26" s="1">
        <v>15.3</v>
      </c>
      <c r="I26" s="1">
        <v>17.5</v>
      </c>
      <c r="J26" s="1">
        <v>16.7</v>
      </c>
      <c r="K26" s="1">
        <v>18.9</v>
      </c>
      <c r="L26" s="1">
        <v>17.5</v>
      </c>
      <c r="M26" s="1">
        <v>15.5</v>
      </c>
      <c r="N26" s="1">
        <v>14.8</v>
      </c>
      <c r="O26" s="1">
        <v>15.6</v>
      </c>
      <c r="P26" s="1">
        <v>15.1</v>
      </c>
      <c r="Q26" s="1">
        <v>16.4</v>
      </c>
      <c r="R26" s="1">
        <v>16.5</v>
      </c>
      <c r="S26" s="1">
        <v>17</v>
      </c>
      <c r="T26" s="1">
        <v>18.2</v>
      </c>
      <c r="U26" s="1">
        <v>18.1</v>
      </c>
      <c r="V26" s="1">
        <v>17.4</v>
      </c>
      <c r="W26" s="1">
        <v>18</v>
      </c>
      <c r="X26" s="1">
        <v>17.2</v>
      </c>
      <c r="Y26" s="1">
        <v>17.8</v>
      </c>
      <c r="Z26" s="1">
        <v>19</v>
      </c>
      <c r="AA26" s="1">
        <v>17.8</v>
      </c>
      <c r="AB26" s="1">
        <v>17.8</v>
      </c>
      <c r="AC26" s="1">
        <v>16.6</v>
      </c>
      <c r="AD26" s="1"/>
      <c r="AE26" s="1"/>
      <c r="AG26" s="35">
        <f>AVERAGE(B26:AC26)</f>
        <v>16.914285714285715</v>
      </c>
    </row>
    <row r="27" spans="1:33" ht="19.5" customHeight="1">
      <c r="A27" s="19" t="s">
        <v>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/>
      <c r="AE27" s="1"/>
      <c r="AG27" s="35">
        <f>AVERAGE(B27:AC27)</f>
        <v>0</v>
      </c>
    </row>
    <row r="28" spans="1:33" ht="19.5" customHeight="1">
      <c r="A28" s="19" t="s">
        <v>8</v>
      </c>
      <c r="B28" s="8">
        <v>58</v>
      </c>
      <c r="C28" s="8">
        <v>63</v>
      </c>
      <c r="D28" s="8">
        <v>57</v>
      </c>
      <c r="E28" s="8">
        <v>60</v>
      </c>
      <c r="F28" s="8">
        <v>52</v>
      </c>
      <c r="G28" s="8">
        <v>53</v>
      </c>
      <c r="H28" s="8">
        <v>58</v>
      </c>
      <c r="I28" s="8">
        <v>49</v>
      </c>
      <c r="J28" s="8">
        <v>45</v>
      </c>
      <c r="K28" s="8">
        <v>45</v>
      </c>
      <c r="L28" s="8">
        <v>56</v>
      </c>
      <c r="M28" s="8">
        <v>37</v>
      </c>
      <c r="N28" s="8">
        <v>54</v>
      </c>
      <c r="O28" s="8">
        <v>50</v>
      </c>
      <c r="P28" s="8">
        <v>49</v>
      </c>
      <c r="Q28" s="8">
        <v>41</v>
      </c>
      <c r="R28" s="8">
        <v>49</v>
      </c>
      <c r="S28" s="8">
        <v>45</v>
      </c>
      <c r="T28" s="8">
        <v>51</v>
      </c>
      <c r="U28" s="8">
        <v>44</v>
      </c>
      <c r="V28" s="8">
        <v>58</v>
      </c>
      <c r="W28" s="8">
        <v>45</v>
      </c>
      <c r="X28" s="8">
        <v>43</v>
      </c>
      <c r="Y28" s="8">
        <v>49</v>
      </c>
      <c r="Z28" s="8">
        <v>46</v>
      </c>
      <c r="AA28" s="8">
        <v>47</v>
      </c>
      <c r="AB28" s="8">
        <v>45</v>
      </c>
      <c r="AC28" s="8">
        <v>46</v>
      </c>
      <c r="AD28" s="8"/>
      <c r="AE28" s="8"/>
      <c r="AG28" s="35">
        <f>AVERAGE(B28:AC28)</f>
        <v>49.82142857142857</v>
      </c>
    </row>
    <row r="29" spans="1:33" ht="19.5" customHeight="1">
      <c r="A29" s="21" t="s">
        <v>22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/>
      <c r="AE29" s="8"/>
      <c r="AG29" s="35"/>
    </row>
    <row r="30" spans="1:33" ht="19.5" customHeight="1">
      <c r="A30" s="21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/>
      <c r="AE30" s="8"/>
      <c r="AG30" s="37"/>
    </row>
    <row r="31" spans="1:33" ht="19.5" customHeight="1">
      <c r="A31" s="21" t="s">
        <v>24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/>
      <c r="AE31" s="8"/>
      <c r="AG31" s="37"/>
    </row>
    <row r="32" spans="1:33" ht="19.5" customHeight="1">
      <c r="A32" s="19" t="s">
        <v>14</v>
      </c>
      <c r="B32" s="1">
        <v>3.5</v>
      </c>
      <c r="C32" s="1">
        <v>3.5</v>
      </c>
      <c r="D32" s="1">
        <v>3.5</v>
      </c>
      <c r="E32" s="1">
        <v>3.5</v>
      </c>
      <c r="F32" s="1">
        <v>3.5</v>
      </c>
      <c r="G32" s="1">
        <v>3.5</v>
      </c>
      <c r="H32" s="1">
        <v>3.5</v>
      </c>
      <c r="I32" s="1">
        <v>3.5</v>
      </c>
      <c r="J32" s="1">
        <v>0</v>
      </c>
      <c r="K32" s="1">
        <v>3.5</v>
      </c>
      <c r="L32" s="1">
        <v>3.8</v>
      </c>
      <c r="M32" s="1">
        <v>3.8</v>
      </c>
      <c r="N32" s="1">
        <v>3.8</v>
      </c>
      <c r="O32" s="1">
        <v>3.8</v>
      </c>
      <c r="P32" s="1">
        <v>3.8</v>
      </c>
      <c r="Q32" s="1">
        <v>3.8</v>
      </c>
      <c r="R32" s="1">
        <v>3.8</v>
      </c>
      <c r="S32" s="1">
        <v>3.8</v>
      </c>
      <c r="T32" s="1">
        <v>3.8</v>
      </c>
      <c r="U32" s="1">
        <v>3.8</v>
      </c>
      <c r="V32" s="1">
        <v>3.8</v>
      </c>
      <c r="W32" s="1">
        <v>3.8</v>
      </c>
      <c r="X32" s="1">
        <v>3.8</v>
      </c>
      <c r="Y32" s="1">
        <v>3.8</v>
      </c>
      <c r="Z32" s="1">
        <v>3.8</v>
      </c>
      <c r="AA32" s="1">
        <v>3.8</v>
      </c>
      <c r="AB32" s="1">
        <v>3.8</v>
      </c>
      <c r="AC32" s="1">
        <v>3.8</v>
      </c>
      <c r="AD32" s="1"/>
      <c r="AE32" s="1"/>
      <c r="AG32" s="35">
        <f>AVERAGE(B32:AC32)</f>
        <v>3.567857142857141</v>
      </c>
    </row>
    <row r="33" spans="1:33" ht="19.5" customHeight="1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G33" s="37"/>
    </row>
    <row r="34" spans="1:33" ht="19.5" customHeight="1">
      <c r="A34" s="19" t="s">
        <v>19</v>
      </c>
      <c r="B34" s="1">
        <v>1.3</v>
      </c>
      <c r="C34" s="1">
        <v>1.1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1.1</v>
      </c>
      <c r="T34" s="1">
        <v>1.1</v>
      </c>
      <c r="U34" s="1">
        <v>1.1</v>
      </c>
      <c r="V34" s="1">
        <v>1.1</v>
      </c>
      <c r="W34" s="1">
        <v>1.1</v>
      </c>
      <c r="X34" s="1">
        <v>1.1</v>
      </c>
      <c r="Y34" s="1">
        <v>1.1</v>
      </c>
      <c r="Z34" s="1">
        <v>1.1</v>
      </c>
      <c r="AA34" s="1">
        <v>1.1</v>
      </c>
      <c r="AB34" s="1">
        <v>1.1</v>
      </c>
      <c r="AC34" s="1">
        <v>1.3</v>
      </c>
      <c r="AD34" s="1"/>
      <c r="AE34" s="1"/>
      <c r="AG34" s="35">
        <f>AVERAGE(B34:AC34)</f>
        <v>1.0607142857142862</v>
      </c>
    </row>
    <row r="35" spans="1:33" ht="19.5" customHeight="1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G35" s="35"/>
    </row>
    <row r="36" spans="1:33" ht="19.5" customHeight="1">
      <c r="A36" s="19" t="s">
        <v>17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/>
      <c r="AE36" s="1"/>
      <c r="AG36" s="35">
        <f>AVERAGE(B36:AC36)</f>
        <v>0</v>
      </c>
    </row>
    <row r="37" spans="1:33" ht="19.5" customHeight="1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G37" s="35"/>
    </row>
    <row r="38" spans="1:33" ht="19.5" customHeight="1">
      <c r="A38" s="19" t="s">
        <v>18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/>
      <c r="AE38" s="11"/>
      <c r="AG38" s="35">
        <f>AVERAGE(B38:AC38)</f>
        <v>0</v>
      </c>
    </row>
    <row r="39" spans="1:33" ht="19.5" customHeight="1">
      <c r="A39" s="19"/>
      <c r="AG39" s="35"/>
    </row>
    <row r="40" spans="1:33" s="17" customFormat="1" ht="19.5" customHeight="1">
      <c r="A40" s="20" t="s">
        <v>5</v>
      </c>
      <c r="B40" s="10">
        <f aca="true" t="shared" si="3" ref="B40:AC40">SUM(B42:B48)</f>
        <v>4.1</v>
      </c>
      <c r="C40" s="10">
        <f t="shared" si="3"/>
        <v>3.5</v>
      </c>
      <c r="D40" s="10">
        <f t="shared" si="3"/>
        <v>3.4</v>
      </c>
      <c r="E40" s="10">
        <f t="shared" si="3"/>
        <v>4</v>
      </c>
      <c r="F40" s="10">
        <f t="shared" si="3"/>
        <v>4</v>
      </c>
      <c r="G40" s="10">
        <f t="shared" si="3"/>
        <v>3.8</v>
      </c>
      <c r="H40" s="10">
        <f t="shared" si="3"/>
        <v>3.5</v>
      </c>
      <c r="I40" s="10">
        <f t="shared" si="3"/>
        <v>3.5</v>
      </c>
      <c r="J40" s="10">
        <f t="shared" si="3"/>
        <v>3.6999999999999997</v>
      </c>
      <c r="K40" s="10">
        <f t="shared" si="3"/>
        <v>4</v>
      </c>
      <c r="L40" s="10">
        <f t="shared" si="3"/>
        <v>3.7</v>
      </c>
      <c r="M40" s="10">
        <f t="shared" si="3"/>
        <v>3.8000000000000003</v>
      </c>
      <c r="N40" s="10">
        <f t="shared" si="3"/>
        <v>3.9</v>
      </c>
      <c r="O40" s="10">
        <f t="shared" si="3"/>
        <v>4.2</v>
      </c>
      <c r="P40" s="10">
        <f t="shared" si="3"/>
        <v>3.8000000000000003</v>
      </c>
      <c r="Q40" s="10">
        <f t="shared" si="3"/>
        <v>3.7</v>
      </c>
      <c r="R40" s="10">
        <f t="shared" si="3"/>
        <v>4.1</v>
      </c>
      <c r="S40" s="10">
        <f t="shared" si="3"/>
        <v>4.300000000000001</v>
      </c>
      <c r="T40" s="10">
        <f t="shared" si="3"/>
        <v>4.3</v>
      </c>
      <c r="U40" s="10">
        <f t="shared" si="3"/>
        <v>3.9</v>
      </c>
      <c r="V40" s="10">
        <f t="shared" si="3"/>
        <v>3.6</v>
      </c>
      <c r="W40" s="10">
        <f t="shared" si="3"/>
        <v>4.2</v>
      </c>
      <c r="X40" s="10">
        <f t="shared" si="3"/>
        <v>4</v>
      </c>
      <c r="Y40" s="10">
        <f t="shared" si="3"/>
        <v>4</v>
      </c>
      <c r="Z40" s="10">
        <f t="shared" si="3"/>
        <v>4</v>
      </c>
      <c r="AA40" s="10">
        <f t="shared" si="3"/>
        <v>4.1</v>
      </c>
      <c r="AB40" s="10">
        <f t="shared" si="3"/>
        <v>3.8</v>
      </c>
      <c r="AC40" s="10">
        <f t="shared" si="3"/>
        <v>3.5</v>
      </c>
      <c r="AD40" s="10"/>
      <c r="AE40" s="10"/>
      <c r="AF40" s="10"/>
      <c r="AG40" s="24">
        <f>AVERAGE(B40:AC40)</f>
        <v>3.871428571428571</v>
      </c>
    </row>
    <row r="41" spans="1:33" ht="19.5" customHeight="1">
      <c r="A41" s="22"/>
      <c r="B41" s="1"/>
      <c r="C41" s="1"/>
      <c r="D41" s="11"/>
      <c r="E41" s="1"/>
      <c r="F41" s="11"/>
      <c r="G41" s="11"/>
      <c r="H41" s="1"/>
      <c r="I41" s="1"/>
      <c r="J41" s="1"/>
      <c r="K41" s="1"/>
      <c r="L41" s="1"/>
      <c r="M41" s="1"/>
      <c r="N41" s="1"/>
      <c r="O41" s="1"/>
      <c r="P41" s="1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36"/>
    </row>
    <row r="42" spans="1:33" ht="19.5" customHeight="1">
      <c r="A42" s="19" t="s">
        <v>15</v>
      </c>
      <c r="B42" s="1">
        <v>2.5</v>
      </c>
      <c r="C42" s="1">
        <v>2.4</v>
      </c>
      <c r="D42" s="1">
        <v>2.3</v>
      </c>
      <c r="E42" s="1">
        <v>2.3</v>
      </c>
      <c r="F42" s="1">
        <v>2.3</v>
      </c>
      <c r="G42" s="1">
        <v>2.3</v>
      </c>
      <c r="H42" s="1">
        <v>2.1</v>
      </c>
      <c r="I42" s="1">
        <v>2.1</v>
      </c>
      <c r="J42" s="1">
        <v>2.3</v>
      </c>
      <c r="K42" s="1">
        <v>2.6</v>
      </c>
      <c r="L42" s="1">
        <v>2.1</v>
      </c>
      <c r="M42" s="1">
        <v>2.2</v>
      </c>
      <c r="N42" s="1">
        <v>2.3</v>
      </c>
      <c r="O42" s="1">
        <v>2.5</v>
      </c>
      <c r="P42" s="1">
        <v>2.2</v>
      </c>
      <c r="Q42" s="1">
        <v>2.1</v>
      </c>
      <c r="R42" s="1">
        <v>1.9</v>
      </c>
      <c r="S42" s="1">
        <v>2.2</v>
      </c>
      <c r="T42" s="1">
        <v>2.3</v>
      </c>
      <c r="U42" s="1">
        <v>2</v>
      </c>
      <c r="V42" s="1">
        <v>1.3</v>
      </c>
      <c r="W42" s="1">
        <v>1.6</v>
      </c>
      <c r="X42" s="1">
        <v>1.5</v>
      </c>
      <c r="Y42" s="1">
        <v>1.4</v>
      </c>
      <c r="Z42" s="1">
        <v>1.5</v>
      </c>
      <c r="AA42" s="1">
        <v>1.7</v>
      </c>
      <c r="AB42" s="1">
        <v>1.7</v>
      </c>
      <c r="AC42" s="1">
        <v>2</v>
      </c>
      <c r="AD42" s="1"/>
      <c r="AE42" s="1"/>
      <c r="AG42" s="35">
        <f>AVERAGE(B42:AC42)</f>
        <v>2.0607142857142864</v>
      </c>
    </row>
    <row r="43" spans="1:33" ht="19.5" customHeight="1">
      <c r="A43" s="1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G43" s="35"/>
    </row>
    <row r="44" spans="1:33" ht="19.5" customHeight="1">
      <c r="A44" s="19" t="s">
        <v>16</v>
      </c>
      <c r="B44" s="1">
        <v>1.1</v>
      </c>
      <c r="C44" s="1">
        <v>0.6</v>
      </c>
      <c r="D44" s="1">
        <v>0.6</v>
      </c>
      <c r="E44" s="1">
        <v>1.2</v>
      </c>
      <c r="F44" s="1">
        <v>1.2</v>
      </c>
      <c r="G44" s="1">
        <v>1</v>
      </c>
      <c r="H44" s="1">
        <v>0.9</v>
      </c>
      <c r="I44" s="1">
        <v>0.9</v>
      </c>
      <c r="J44" s="1">
        <v>0.9</v>
      </c>
      <c r="K44" s="1">
        <v>0.9</v>
      </c>
      <c r="L44" s="1">
        <v>1.1</v>
      </c>
      <c r="M44" s="1">
        <v>1.1</v>
      </c>
      <c r="N44" s="1">
        <v>1.1</v>
      </c>
      <c r="O44" s="1">
        <v>1.1</v>
      </c>
      <c r="P44" s="1">
        <v>1.1</v>
      </c>
      <c r="Q44" s="1">
        <v>1.1</v>
      </c>
      <c r="R44" s="1">
        <v>1.1</v>
      </c>
      <c r="S44" s="1">
        <v>0.5</v>
      </c>
      <c r="T44" s="1">
        <v>0.5</v>
      </c>
      <c r="U44" s="1">
        <v>0.5</v>
      </c>
      <c r="V44" s="1">
        <v>0.4</v>
      </c>
      <c r="W44" s="1">
        <v>0.4</v>
      </c>
      <c r="X44" s="1">
        <v>0.4</v>
      </c>
      <c r="Y44" s="1">
        <v>0.5</v>
      </c>
      <c r="Z44" s="1">
        <v>0.4</v>
      </c>
      <c r="AA44" s="1">
        <v>0.4</v>
      </c>
      <c r="AB44" s="1">
        <v>0.4</v>
      </c>
      <c r="AC44" s="1">
        <v>0.4</v>
      </c>
      <c r="AD44" s="1"/>
      <c r="AE44" s="1"/>
      <c r="AG44" s="35">
        <f>AVERAGE(B44:AC44)</f>
        <v>0.7785714285714282</v>
      </c>
    </row>
    <row r="45" spans="1:33" ht="19.5" customHeight="1">
      <c r="A45" s="1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G45" s="35"/>
    </row>
    <row r="46" spans="1:33" ht="19.5" customHeight="1">
      <c r="A46" s="19" t="s">
        <v>28</v>
      </c>
      <c r="B46" s="1">
        <v>0.5</v>
      </c>
      <c r="C46" s="1">
        <v>0.5</v>
      </c>
      <c r="D46" s="1">
        <v>0.5</v>
      </c>
      <c r="E46" s="1">
        <v>0.5</v>
      </c>
      <c r="F46" s="1">
        <v>0.5</v>
      </c>
      <c r="G46" s="1">
        <v>0.5</v>
      </c>
      <c r="H46" s="1">
        <v>0.5</v>
      </c>
      <c r="I46" s="1">
        <v>0.5</v>
      </c>
      <c r="J46" s="1">
        <v>0.5</v>
      </c>
      <c r="K46" s="1">
        <v>0.5</v>
      </c>
      <c r="L46" s="1">
        <v>0.5</v>
      </c>
      <c r="M46" s="1">
        <v>0.5</v>
      </c>
      <c r="N46" s="1">
        <v>0.5</v>
      </c>
      <c r="O46" s="1">
        <v>0.6</v>
      </c>
      <c r="P46" s="1">
        <v>0.5</v>
      </c>
      <c r="Q46" s="1">
        <v>0.5</v>
      </c>
      <c r="R46" s="1">
        <v>1.1</v>
      </c>
      <c r="S46" s="1">
        <v>1.6</v>
      </c>
      <c r="T46" s="1">
        <v>1.5</v>
      </c>
      <c r="U46" s="1">
        <v>1.4</v>
      </c>
      <c r="V46" s="1">
        <v>1.9</v>
      </c>
      <c r="W46" s="1">
        <v>2.2</v>
      </c>
      <c r="X46" s="1">
        <v>2.1</v>
      </c>
      <c r="Y46" s="1">
        <v>2.1</v>
      </c>
      <c r="Z46" s="1">
        <v>2.1</v>
      </c>
      <c r="AA46" s="1">
        <v>2</v>
      </c>
      <c r="AB46" s="1">
        <v>1.7</v>
      </c>
      <c r="AC46" s="1">
        <v>1.1</v>
      </c>
      <c r="AD46" s="1"/>
      <c r="AE46" s="1"/>
      <c r="AG46" s="35">
        <f>AVERAGE(B46:AC46)</f>
        <v>1.0321428571428573</v>
      </c>
    </row>
    <row r="47" spans="1:33" ht="19.5" customHeight="1">
      <c r="A47" s="1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G47" s="35"/>
    </row>
    <row r="48" spans="1:33" ht="19.5" customHeight="1">
      <c r="A48" s="19" t="s">
        <v>17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">
        <v>0</v>
      </c>
      <c r="AA48" s="1">
        <v>0</v>
      </c>
      <c r="AB48" s="1">
        <v>0</v>
      </c>
      <c r="AC48" s="1">
        <v>0</v>
      </c>
      <c r="AD48" s="11"/>
      <c r="AE48" s="11"/>
      <c r="AG48" s="35">
        <f>AVERAGE(B48:AC48)</f>
        <v>0</v>
      </c>
    </row>
    <row r="49" spans="1:33" ht="19.5" customHeight="1">
      <c r="A49" s="19"/>
      <c r="Z49" s="43"/>
      <c r="AA49" s="43"/>
      <c r="AB49" s="43"/>
      <c r="AC49" s="43"/>
      <c r="AG49" s="35"/>
    </row>
    <row r="50" spans="1:33" s="12" customFormat="1" ht="19.5" customHeight="1">
      <c r="A50" s="20" t="s">
        <v>29</v>
      </c>
      <c r="B50" s="15">
        <f aca="true" t="shared" si="4" ref="B50:AC50">B52</f>
        <v>0.382</v>
      </c>
      <c r="C50" s="15">
        <f t="shared" si="4"/>
        <v>0.393</v>
      </c>
      <c r="D50" s="15">
        <f t="shared" si="4"/>
        <v>0.399</v>
      </c>
      <c r="E50" s="15">
        <f t="shared" si="4"/>
        <v>0.406</v>
      </c>
      <c r="F50" s="15">
        <f t="shared" si="4"/>
        <v>0.455</v>
      </c>
      <c r="G50" s="15">
        <f t="shared" si="4"/>
        <v>0.403</v>
      </c>
      <c r="H50" s="15">
        <f t="shared" si="4"/>
        <v>0.396</v>
      </c>
      <c r="I50" s="15">
        <f t="shared" si="4"/>
        <v>0.361</v>
      </c>
      <c r="J50" s="15">
        <f t="shared" si="4"/>
        <v>0.35</v>
      </c>
      <c r="K50" s="15">
        <f t="shared" si="4"/>
        <v>0.357</v>
      </c>
      <c r="L50" s="15">
        <f t="shared" si="4"/>
        <v>0.37</v>
      </c>
      <c r="M50" s="15">
        <f t="shared" si="4"/>
        <v>0.443</v>
      </c>
      <c r="N50" s="15">
        <f t="shared" si="4"/>
        <v>0.406</v>
      </c>
      <c r="O50" s="15">
        <f t="shared" si="4"/>
        <v>0.408</v>
      </c>
      <c r="P50" s="15">
        <f t="shared" si="4"/>
        <v>0.388</v>
      </c>
      <c r="Q50" s="15">
        <f t="shared" si="4"/>
        <v>0.345</v>
      </c>
      <c r="R50" s="15">
        <f t="shared" si="4"/>
        <v>0.36</v>
      </c>
      <c r="S50" s="15">
        <f t="shared" si="4"/>
        <v>0.356</v>
      </c>
      <c r="T50" s="15">
        <f t="shared" si="4"/>
        <v>0.353</v>
      </c>
      <c r="U50" s="15">
        <f t="shared" si="4"/>
        <v>0.441</v>
      </c>
      <c r="V50" s="15">
        <f t="shared" si="4"/>
        <v>0.433</v>
      </c>
      <c r="W50" s="15">
        <f t="shared" si="4"/>
        <v>0.424</v>
      </c>
      <c r="X50" s="15">
        <f t="shared" si="4"/>
        <v>0.34</v>
      </c>
      <c r="Y50" s="15">
        <f t="shared" si="4"/>
        <v>0.344</v>
      </c>
      <c r="Z50" s="15">
        <f t="shared" si="4"/>
        <v>0.368</v>
      </c>
      <c r="AA50" s="15">
        <f t="shared" si="4"/>
        <v>0.449</v>
      </c>
      <c r="AB50" s="15">
        <f t="shared" si="4"/>
        <v>0.443</v>
      </c>
      <c r="AC50" s="15">
        <f t="shared" si="4"/>
        <v>0.484</v>
      </c>
      <c r="AD50" s="15"/>
      <c r="AE50" s="15"/>
      <c r="AF50" s="15"/>
      <c r="AG50" s="24">
        <f>AVERAGE(B50:AC50)</f>
        <v>0.3948928571428571</v>
      </c>
    </row>
    <row r="51" spans="1:33" s="33" customFormat="1" ht="19.5" customHeight="1">
      <c r="A51" s="19"/>
      <c r="AG51" s="35"/>
    </row>
    <row r="52" spans="1:33" ht="19.5" customHeight="1">
      <c r="A52" s="19" t="s">
        <v>16</v>
      </c>
      <c r="B52" s="11">
        <v>0.382</v>
      </c>
      <c r="C52" s="11">
        <v>0.393</v>
      </c>
      <c r="D52" s="11">
        <v>0.399</v>
      </c>
      <c r="E52" s="11">
        <v>0.406</v>
      </c>
      <c r="F52" s="11">
        <v>0.455</v>
      </c>
      <c r="G52" s="11">
        <v>0.403</v>
      </c>
      <c r="H52" s="11">
        <v>0.396</v>
      </c>
      <c r="I52" s="11">
        <v>0.361</v>
      </c>
      <c r="J52" s="11">
        <v>0.35</v>
      </c>
      <c r="K52" s="11">
        <v>0.357</v>
      </c>
      <c r="L52" s="11">
        <v>0.37</v>
      </c>
      <c r="M52" s="11">
        <v>0.443</v>
      </c>
      <c r="N52" s="11">
        <v>0.406</v>
      </c>
      <c r="O52" s="11">
        <v>0.408</v>
      </c>
      <c r="P52" s="11">
        <v>0.388</v>
      </c>
      <c r="Q52" s="11">
        <v>0.345</v>
      </c>
      <c r="R52" s="11">
        <v>0.36</v>
      </c>
      <c r="S52" s="11">
        <v>0.356</v>
      </c>
      <c r="T52" s="11">
        <v>0.353</v>
      </c>
      <c r="U52" s="11">
        <v>0.441</v>
      </c>
      <c r="V52" s="11">
        <v>0.433</v>
      </c>
      <c r="W52" s="11">
        <v>0.424</v>
      </c>
      <c r="X52" s="11">
        <v>0.34</v>
      </c>
      <c r="Y52" s="11">
        <v>0.344</v>
      </c>
      <c r="Z52" s="11">
        <v>0.368</v>
      </c>
      <c r="AA52" s="11">
        <v>0.449</v>
      </c>
      <c r="AB52" s="11">
        <v>0.443</v>
      </c>
      <c r="AC52" s="11">
        <v>0.484</v>
      </c>
      <c r="AD52" s="11"/>
      <c r="AE52" s="11"/>
      <c r="AG52" s="35">
        <f>AVERAGE(B52:AC52)</f>
        <v>0.3948928571428571</v>
      </c>
    </row>
    <row r="53" spans="1:33" ht="19.5" customHeight="1">
      <c r="A53" s="19"/>
      <c r="AG53" s="36"/>
    </row>
    <row r="54" spans="1:33" s="12" customFormat="1" ht="19.5" customHeight="1">
      <c r="A54" s="23"/>
      <c r="AG54" s="38"/>
    </row>
    <row r="55" spans="1:33" ht="19.5" customHeight="1">
      <c r="A55" s="19"/>
      <c r="AG55" s="39"/>
    </row>
    <row r="56" spans="1:33" s="33" customFormat="1" ht="19.5" customHeight="1">
      <c r="A56" s="19" t="s">
        <v>25</v>
      </c>
      <c r="B56" s="44">
        <f aca="true" t="shared" si="5" ref="B56:AC56">SUM(B8+B14+B24+B40+B50)</f>
        <v>62.683</v>
      </c>
      <c r="C56" s="44">
        <f t="shared" si="5"/>
        <v>63.322</v>
      </c>
      <c r="D56" s="44">
        <f t="shared" si="5"/>
        <v>64.528</v>
      </c>
      <c r="E56" s="44">
        <f t="shared" si="5"/>
        <v>64.906</v>
      </c>
      <c r="F56" s="44">
        <f t="shared" si="5"/>
        <v>64.65499999999999</v>
      </c>
      <c r="G56" s="44">
        <f t="shared" si="5"/>
        <v>64.703</v>
      </c>
      <c r="H56" s="44">
        <f t="shared" si="5"/>
        <v>64.496</v>
      </c>
      <c r="I56" s="44">
        <f t="shared" si="5"/>
        <v>66.26100000000001</v>
      </c>
      <c r="J56" s="44">
        <f t="shared" si="5"/>
        <v>60.050000000000004</v>
      </c>
      <c r="K56" s="1">
        <f t="shared" si="5"/>
        <v>67.05699999999999</v>
      </c>
      <c r="L56" s="44">
        <f t="shared" si="5"/>
        <v>67.27000000000001</v>
      </c>
      <c r="M56" s="44">
        <f t="shared" si="5"/>
        <v>64.04299999999999</v>
      </c>
      <c r="N56" s="44">
        <f t="shared" si="5"/>
        <v>62.00599999999999</v>
      </c>
      <c r="O56" s="44">
        <f t="shared" si="5"/>
        <v>63.108000000000004</v>
      </c>
      <c r="P56" s="44">
        <f t="shared" si="5"/>
        <v>62.88799999999999</v>
      </c>
      <c r="Q56" s="44">
        <f t="shared" si="5"/>
        <v>64.94500000000001</v>
      </c>
      <c r="R56" s="44">
        <f t="shared" si="5"/>
        <v>67.86</v>
      </c>
      <c r="S56" s="1">
        <f t="shared" si="5"/>
        <v>67.256</v>
      </c>
      <c r="T56" s="44">
        <f t="shared" si="5"/>
        <v>68.65299999999999</v>
      </c>
      <c r="U56" s="44">
        <f t="shared" si="5"/>
        <v>69.141</v>
      </c>
      <c r="V56" s="44">
        <f t="shared" si="5"/>
        <v>65.63300000000001</v>
      </c>
      <c r="W56" s="44">
        <f t="shared" si="5"/>
        <v>65.92400000000002</v>
      </c>
      <c r="X56" s="44">
        <f t="shared" si="5"/>
        <v>63.34</v>
      </c>
      <c r="Y56" s="44">
        <f t="shared" si="5"/>
        <v>64.94399999999999</v>
      </c>
      <c r="Z56" s="44">
        <f t="shared" si="5"/>
        <v>70.968</v>
      </c>
      <c r="AA56" s="44">
        <f t="shared" si="5"/>
        <v>68.349</v>
      </c>
      <c r="AB56" s="44">
        <f t="shared" si="5"/>
        <v>70.543</v>
      </c>
      <c r="AC56" s="44">
        <f t="shared" si="5"/>
        <v>70.584</v>
      </c>
      <c r="AD56" s="44"/>
      <c r="AE56" s="44"/>
      <c r="AF56" s="44"/>
      <c r="AG56" s="35">
        <f>AVERAGE(B56:AC56)</f>
        <v>65.71842857142857</v>
      </c>
    </row>
    <row r="57" spans="1:33" ht="19.5" customHeight="1">
      <c r="A57" s="19"/>
      <c r="B57" s="45"/>
      <c r="C57" s="46"/>
      <c r="D57" s="45"/>
      <c r="E57" s="44"/>
      <c r="F57" s="45"/>
      <c r="G57" s="45"/>
      <c r="H57" s="44"/>
      <c r="I57" s="44"/>
      <c r="J57" s="44"/>
      <c r="K57" s="1"/>
      <c r="L57" s="44"/>
      <c r="M57" s="44"/>
      <c r="N57" s="44"/>
      <c r="O57" s="44"/>
      <c r="P57" s="44"/>
      <c r="Q57" s="44"/>
      <c r="R57" s="44"/>
      <c r="S57" s="1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7"/>
      <c r="AG57" s="35"/>
    </row>
    <row r="58" spans="1:33" ht="19.5" customHeight="1">
      <c r="A58" s="19" t="s">
        <v>26</v>
      </c>
      <c r="B58" s="47">
        <f aca="true" t="shared" si="6" ref="B58:AA58">-SUM(B20+B22+B36+B38+B46+B48)</f>
        <v>-0.901</v>
      </c>
      <c r="C58" s="47">
        <f t="shared" si="6"/>
        <v>-1.229</v>
      </c>
      <c r="D58" s="47">
        <f t="shared" si="6"/>
        <v>-1.229</v>
      </c>
      <c r="E58" s="47">
        <f t="shared" si="6"/>
        <v>-1.2</v>
      </c>
      <c r="F58" s="47">
        <f t="shared" si="6"/>
        <v>-1.2</v>
      </c>
      <c r="G58" s="47">
        <f t="shared" si="6"/>
        <v>-1.2</v>
      </c>
      <c r="H58" s="47">
        <f t="shared" si="6"/>
        <v>-2.6</v>
      </c>
      <c r="I58" s="47">
        <f t="shared" si="6"/>
        <v>-2.5</v>
      </c>
      <c r="J58" s="47">
        <f t="shared" si="6"/>
        <v>-2.3</v>
      </c>
      <c r="K58" s="11">
        <f t="shared" si="6"/>
        <v>-2.7</v>
      </c>
      <c r="L58" s="47">
        <f t="shared" si="6"/>
        <v>-2.5</v>
      </c>
      <c r="M58" s="47">
        <f t="shared" si="6"/>
        <v>-1.9</v>
      </c>
      <c r="N58" s="47">
        <f t="shared" si="6"/>
        <v>-1.9</v>
      </c>
      <c r="O58" s="47">
        <f t="shared" si="6"/>
        <v>-2</v>
      </c>
      <c r="P58" s="47">
        <f t="shared" si="6"/>
        <v>-2</v>
      </c>
      <c r="Q58" s="47">
        <f t="shared" si="6"/>
        <v>-2</v>
      </c>
      <c r="R58" s="47">
        <f t="shared" si="6"/>
        <v>-2.6</v>
      </c>
      <c r="S58" s="11">
        <f t="shared" si="6"/>
        <v>-3.1</v>
      </c>
      <c r="T58" s="47">
        <f t="shared" si="6"/>
        <v>-2.9</v>
      </c>
      <c r="U58" s="47">
        <f t="shared" si="6"/>
        <v>-2.8</v>
      </c>
      <c r="V58" s="47">
        <f t="shared" si="6"/>
        <v>-3.3</v>
      </c>
      <c r="W58" s="47">
        <f t="shared" si="6"/>
        <v>-3.7</v>
      </c>
      <c r="X58" s="47">
        <f t="shared" si="6"/>
        <v>-3.6</v>
      </c>
      <c r="Y58" s="47">
        <f t="shared" si="6"/>
        <v>-4.2</v>
      </c>
      <c r="Z58" s="47">
        <f t="shared" si="6"/>
        <v>-5.300000000000001</v>
      </c>
      <c r="AA58" s="47">
        <f t="shared" si="6"/>
        <v>-5.4</v>
      </c>
      <c r="AB58" s="47">
        <f>-SUM(AB20+AB22+AB36+AB38+AB46+AB48)</f>
        <v>-5.6</v>
      </c>
      <c r="AC58" s="47">
        <f>-SUM(AC20+AC22+AC36+AC38+AC46+AC48)</f>
        <v>-5.1</v>
      </c>
      <c r="AD58" s="47"/>
      <c r="AE58" s="47"/>
      <c r="AF58" s="47"/>
      <c r="AG58" s="35">
        <f>AVERAGE(B58:AC58)</f>
        <v>-2.748535714285714</v>
      </c>
    </row>
    <row r="59" spans="1:33" ht="19.5" customHeight="1">
      <c r="A59" s="19"/>
      <c r="B59" s="6"/>
      <c r="C59" s="6"/>
      <c r="D59" s="14"/>
      <c r="E59" s="1"/>
      <c r="F59" s="6"/>
      <c r="G59" s="6"/>
      <c r="H59" s="1"/>
      <c r="I59" s="1"/>
      <c r="J59" s="1"/>
      <c r="K59" s="1"/>
      <c r="L59" s="1"/>
      <c r="M59" s="1"/>
      <c r="N59" s="1"/>
      <c r="O59" s="1"/>
      <c r="P59" s="1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G59" s="36"/>
    </row>
    <row r="60" spans="1:33" s="17" customFormat="1" ht="19.5" customHeight="1">
      <c r="A60" s="20" t="s">
        <v>10</v>
      </c>
      <c r="B60" s="10">
        <f aca="true" t="shared" si="7" ref="B60:AB60">SUM(B56:B58)</f>
        <v>61.782</v>
      </c>
      <c r="C60" s="10">
        <f t="shared" si="7"/>
        <v>62.093</v>
      </c>
      <c r="D60" s="10">
        <f t="shared" si="7"/>
        <v>63.29900000000001</v>
      </c>
      <c r="E60" s="10">
        <f t="shared" si="7"/>
        <v>63.706</v>
      </c>
      <c r="F60" s="10">
        <f t="shared" si="7"/>
        <v>63.454999999999984</v>
      </c>
      <c r="G60" s="10">
        <f t="shared" si="7"/>
        <v>63.503</v>
      </c>
      <c r="H60" s="10">
        <f t="shared" si="7"/>
        <v>61.895999999999994</v>
      </c>
      <c r="I60" s="10">
        <f t="shared" si="7"/>
        <v>63.76100000000001</v>
      </c>
      <c r="J60" s="10">
        <f t="shared" si="7"/>
        <v>57.75000000000001</v>
      </c>
      <c r="K60" s="10">
        <f t="shared" si="7"/>
        <v>64.35699999999999</v>
      </c>
      <c r="L60" s="10">
        <f t="shared" si="7"/>
        <v>64.77000000000001</v>
      </c>
      <c r="M60" s="10">
        <f t="shared" si="7"/>
        <v>62.142999999999994</v>
      </c>
      <c r="N60" s="10">
        <f t="shared" si="7"/>
        <v>60.105999999999995</v>
      </c>
      <c r="O60" s="10">
        <f t="shared" si="7"/>
        <v>61.108000000000004</v>
      </c>
      <c r="P60" s="10">
        <f t="shared" si="7"/>
        <v>60.88799999999999</v>
      </c>
      <c r="Q60" s="10">
        <f t="shared" si="7"/>
        <v>62.94500000000001</v>
      </c>
      <c r="R60" s="10">
        <f t="shared" si="7"/>
        <v>65.26</v>
      </c>
      <c r="S60" s="10">
        <f t="shared" si="7"/>
        <v>64.156</v>
      </c>
      <c r="T60" s="10">
        <f t="shared" si="7"/>
        <v>65.75299999999999</v>
      </c>
      <c r="U60" s="10">
        <f t="shared" si="7"/>
        <v>66.34100000000001</v>
      </c>
      <c r="V60" s="10">
        <f t="shared" si="7"/>
        <v>62.33300000000001</v>
      </c>
      <c r="W60" s="10">
        <f t="shared" si="7"/>
        <v>62.22400000000002</v>
      </c>
      <c r="X60" s="10">
        <f t="shared" si="7"/>
        <v>59.74</v>
      </c>
      <c r="Y60" s="10">
        <f t="shared" si="7"/>
        <v>60.743999999999986</v>
      </c>
      <c r="Z60" s="10">
        <f t="shared" si="7"/>
        <v>65.668</v>
      </c>
      <c r="AA60" s="10">
        <f t="shared" si="7"/>
        <v>62.949000000000005</v>
      </c>
      <c r="AB60" s="10">
        <f t="shared" si="7"/>
        <v>64.94300000000001</v>
      </c>
      <c r="AC60" s="10">
        <f>SUM(AC56:AC58)</f>
        <v>65.48400000000001</v>
      </c>
      <c r="AD60" s="10"/>
      <c r="AE60" s="10"/>
      <c r="AF60" s="10"/>
      <c r="AG60" s="24">
        <f>AVERAGE(B60:AC60)</f>
        <v>62.96989285714285</v>
      </c>
    </row>
    <row r="61" ht="19.5" customHeight="1">
      <c r="AG61" s="31"/>
    </row>
    <row r="62" spans="1:34" ht="19.5" customHeight="1">
      <c r="A62" s="13" t="s">
        <v>27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3" ht="19.5" customHeight="1">
      <c r="A63" s="30"/>
      <c r="B63" s="7"/>
      <c r="C63" s="28"/>
      <c r="D63" s="28"/>
      <c r="E63" s="28"/>
      <c r="F63" s="28"/>
      <c r="G63" s="28"/>
      <c r="H63" s="6"/>
      <c r="I63" s="1"/>
      <c r="J63" s="1"/>
      <c r="K63" s="1"/>
      <c r="L63" s="1"/>
      <c r="M63" s="1"/>
      <c r="N63" s="1"/>
      <c r="O63" s="1"/>
      <c r="P63" s="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33" ht="19.5" customHeight="1">
      <c r="A64" s="32"/>
      <c r="B64" s="5"/>
      <c r="C64" s="5"/>
      <c r="D64" s="5"/>
      <c r="E64" s="5"/>
      <c r="F64" s="5"/>
      <c r="G64" s="5"/>
      <c r="H64" s="5"/>
      <c r="I64" s="4"/>
      <c r="J64" s="4"/>
      <c r="K64" s="4"/>
      <c r="L64" s="4"/>
      <c r="M64" s="4"/>
      <c r="N64" s="4"/>
      <c r="O64" s="4"/>
      <c r="P64" s="4"/>
      <c r="Q64" s="6"/>
      <c r="R64" s="6"/>
      <c r="S64" s="5"/>
      <c r="T64" s="5"/>
      <c r="U64" s="5"/>
      <c r="V64" s="5"/>
      <c r="W64" s="5"/>
      <c r="X64" s="5"/>
      <c r="Y64" s="5"/>
      <c r="Z64" s="4"/>
      <c r="AA64" s="4"/>
      <c r="AB64" s="4"/>
      <c r="AC64" s="4"/>
      <c r="AD64" s="4"/>
      <c r="AE64" s="4"/>
      <c r="AF64" s="4"/>
      <c r="AG64" s="31"/>
    </row>
  </sheetData>
  <mergeCells count="3">
    <mergeCell ref="A1:AG1"/>
    <mergeCell ref="A2:AG2"/>
    <mergeCell ref="A3:AG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="50" zoomScaleNormal="60" zoomScaleSheetLayoutView="50" workbookViewId="0" topLeftCell="L17">
      <selection activeCell="Y68" sqref="Y68"/>
    </sheetView>
  </sheetViews>
  <sheetFormatPr defaultColWidth="8.88671875" defaultRowHeight="19.5" customHeight="1"/>
  <cols>
    <col min="1" max="1" width="34.77734375" style="26" customWidth="1"/>
    <col min="2" max="32" width="7.77734375" style="26" customWidth="1"/>
    <col min="33" max="16384" width="8.88671875" style="26" customWidth="1"/>
  </cols>
  <sheetData>
    <row r="1" spans="1:33" ht="19.5" customHeight="1">
      <c r="A1" s="69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ht="19.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19.5" customHeight="1">
      <c r="A3" s="71">
        <v>37316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9.5" customHeight="1">
      <c r="A4" s="2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42" customFormat="1" ht="19.5" customHeight="1">
      <c r="A5" s="4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G5" s="41" t="s">
        <v>9</v>
      </c>
    </row>
    <row r="6" spans="1:33" s="43" customFormat="1" ht="19.5" customHeight="1">
      <c r="A6" s="18" t="s">
        <v>6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8">
        <v>16</v>
      </c>
      <c r="R6" s="8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8">
        <v>31</v>
      </c>
      <c r="AG6" s="37"/>
    </row>
    <row r="7" spans="1:33" ht="19.5" customHeight="1">
      <c r="A7" s="1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9"/>
      <c r="R7" s="29"/>
      <c r="S7" s="3"/>
      <c r="T7" s="3"/>
      <c r="U7" s="3"/>
      <c r="V7" s="3"/>
      <c r="W7" s="3"/>
      <c r="X7" s="3"/>
      <c r="Y7" s="3"/>
      <c r="Z7" s="29"/>
      <c r="AA7" s="29"/>
      <c r="AB7" s="29"/>
      <c r="AC7" s="29"/>
      <c r="AD7" s="29"/>
      <c r="AE7" s="29"/>
      <c r="AG7" s="34"/>
    </row>
    <row r="8" spans="1:33" s="12" customFormat="1" ht="19.5" customHeight="1">
      <c r="A8" s="20" t="s">
        <v>1</v>
      </c>
      <c r="B8" s="10">
        <f aca="true" t="shared" si="0" ref="B8:AF8">SUM(B10:B12)</f>
        <v>23.799999999999997</v>
      </c>
      <c r="C8" s="10">
        <f t="shared" si="0"/>
        <v>19.799999999999997</v>
      </c>
      <c r="D8" s="10">
        <f t="shared" si="0"/>
        <v>22</v>
      </c>
      <c r="E8" s="10">
        <f t="shared" si="0"/>
        <v>22.5</v>
      </c>
      <c r="F8" s="10">
        <f t="shared" si="0"/>
        <v>23.200000000000003</v>
      </c>
      <c r="G8" s="10">
        <f t="shared" si="0"/>
        <v>21.6</v>
      </c>
      <c r="H8" s="10">
        <f t="shared" si="0"/>
        <v>23.6</v>
      </c>
      <c r="I8" s="10">
        <f t="shared" si="0"/>
        <v>23.3</v>
      </c>
      <c r="J8" s="10">
        <f t="shared" si="0"/>
        <v>21.8</v>
      </c>
      <c r="K8" s="10">
        <f t="shared" si="0"/>
        <v>22.2</v>
      </c>
      <c r="L8" s="10">
        <f t="shared" si="0"/>
        <v>21.9</v>
      </c>
      <c r="M8" s="10">
        <f t="shared" si="0"/>
        <v>21.7</v>
      </c>
      <c r="N8" s="10">
        <f t="shared" si="0"/>
        <v>22.8</v>
      </c>
      <c r="O8" s="10">
        <f t="shared" si="0"/>
        <v>23.1</v>
      </c>
      <c r="P8" s="10">
        <f t="shared" si="0"/>
        <v>22.9</v>
      </c>
      <c r="Q8" s="10">
        <f t="shared" si="0"/>
        <v>21.8</v>
      </c>
      <c r="R8" s="10">
        <f t="shared" si="0"/>
        <v>22</v>
      </c>
      <c r="S8" s="10">
        <f t="shared" si="0"/>
        <v>21.4</v>
      </c>
      <c r="T8" s="10">
        <f t="shared" si="0"/>
        <v>20.7</v>
      </c>
      <c r="U8" s="10">
        <f t="shared" si="0"/>
        <v>22.5</v>
      </c>
      <c r="V8" s="10">
        <f t="shared" si="0"/>
        <v>22.4</v>
      </c>
      <c r="W8" s="10">
        <f t="shared" si="0"/>
        <v>21.6</v>
      </c>
      <c r="X8" s="10">
        <f t="shared" si="0"/>
        <v>20.4</v>
      </c>
      <c r="Y8" s="10">
        <f t="shared" si="0"/>
        <v>22.4</v>
      </c>
      <c r="Z8" s="10">
        <f t="shared" si="0"/>
        <v>22.2</v>
      </c>
      <c r="AA8" s="10">
        <f t="shared" si="0"/>
        <v>22.7</v>
      </c>
      <c r="AB8" s="10">
        <f t="shared" si="0"/>
        <v>22.2</v>
      </c>
      <c r="AC8" s="10">
        <f t="shared" si="0"/>
        <v>22.2</v>
      </c>
      <c r="AD8" s="10">
        <f t="shared" si="0"/>
        <v>21.1</v>
      </c>
      <c r="AE8" s="10">
        <f t="shared" si="0"/>
        <v>20.9</v>
      </c>
      <c r="AF8" s="10">
        <f t="shared" si="0"/>
        <v>19.8</v>
      </c>
      <c r="AG8" s="24">
        <f>AVERAGE(B8:AF8)</f>
        <v>22.016129032258068</v>
      </c>
    </row>
    <row r="9" spans="1:33" ht="19.5" customHeight="1">
      <c r="A9" s="19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G9" s="35"/>
    </row>
    <row r="10" spans="1:33" ht="19.5" customHeight="1">
      <c r="A10" s="19" t="s">
        <v>21</v>
      </c>
      <c r="B10" s="1">
        <v>8.1</v>
      </c>
      <c r="C10" s="1">
        <v>4.1</v>
      </c>
      <c r="D10" s="1">
        <v>6.5</v>
      </c>
      <c r="E10" s="1">
        <v>6.3</v>
      </c>
      <c r="F10" s="1">
        <v>5.9</v>
      </c>
      <c r="G10" s="1">
        <v>6</v>
      </c>
      <c r="H10" s="1">
        <v>7.3</v>
      </c>
      <c r="I10" s="1">
        <v>7.4</v>
      </c>
      <c r="J10" s="1">
        <v>7</v>
      </c>
      <c r="K10" s="1">
        <v>6.5</v>
      </c>
      <c r="L10" s="1">
        <v>6.7</v>
      </c>
      <c r="M10" s="1">
        <v>7.3</v>
      </c>
      <c r="N10" s="1">
        <v>7.5</v>
      </c>
      <c r="O10" s="1">
        <v>7.1</v>
      </c>
      <c r="P10" s="1">
        <v>7.3</v>
      </c>
      <c r="Q10" s="1">
        <v>7.2</v>
      </c>
      <c r="R10" s="1">
        <v>6.6</v>
      </c>
      <c r="S10" s="1">
        <v>6</v>
      </c>
      <c r="T10" s="1">
        <v>6</v>
      </c>
      <c r="U10" s="1">
        <v>6.7</v>
      </c>
      <c r="V10" s="1">
        <v>6.7</v>
      </c>
      <c r="W10" s="1">
        <v>6</v>
      </c>
      <c r="X10" s="1">
        <v>6.4</v>
      </c>
      <c r="Y10" s="1">
        <v>7.1</v>
      </c>
      <c r="Z10" s="1">
        <v>7.1</v>
      </c>
      <c r="AA10" s="1">
        <v>7</v>
      </c>
      <c r="AB10" s="1">
        <v>6.7</v>
      </c>
      <c r="AC10" s="1">
        <v>6.6</v>
      </c>
      <c r="AD10" s="1">
        <v>6.3</v>
      </c>
      <c r="AE10" s="1">
        <v>6.2</v>
      </c>
      <c r="AF10" s="1">
        <v>6.3</v>
      </c>
      <c r="AG10" s="35">
        <f>AVERAGE(B10:AF10)</f>
        <v>6.641935483870966</v>
      </c>
    </row>
    <row r="11" spans="1:33" ht="19.5" customHeight="1">
      <c r="A11" s="1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G11" s="35"/>
    </row>
    <row r="12" spans="1:33" s="33" customFormat="1" ht="19.5" customHeight="1">
      <c r="A12" s="19" t="s">
        <v>11</v>
      </c>
      <c r="B12" s="11">
        <v>15.7</v>
      </c>
      <c r="C12" s="11">
        <v>15.7</v>
      </c>
      <c r="D12" s="11">
        <v>15.5</v>
      </c>
      <c r="E12" s="11">
        <v>16.2</v>
      </c>
      <c r="F12" s="11">
        <v>17.3</v>
      </c>
      <c r="G12" s="11">
        <v>15.6</v>
      </c>
      <c r="H12" s="11">
        <v>16.3</v>
      </c>
      <c r="I12" s="11">
        <v>15.9</v>
      </c>
      <c r="J12" s="11">
        <v>14.8</v>
      </c>
      <c r="K12" s="11">
        <v>15.7</v>
      </c>
      <c r="L12" s="11">
        <v>15.2</v>
      </c>
      <c r="M12" s="11">
        <v>14.4</v>
      </c>
      <c r="N12" s="11">
        <v>15.3</v>
      </c>
      <c r="O12" s="11">
        <v>16</v>
      </c>
      <c r="P12" s="11">
        <v>15.6</v>
      </c>
      <c r="Q12" s="11">
        <v>14.6</v>
      </c>
      <c r="R12" s="11">
        <v>15.4</v>
      </c>
      <c r="S12" s="11">
        <v>15.4</v>
      </c>
      <c r="T12" s="11">
        <v>14.7</v>
      </c>
      <c r="U12" s="11">
        <v>15.8</v>
      </c>
      <c r="V12" s="11">
        <v>15.7</v>
      </c>
      <c r="W12" s="11">
        <v>15.6</v>
      </c>
      <c r="X12" s="11">
        <v>14</v>
      </c>
      <c r="Y12" s="11">
        <v>15.3</v>
      </c>
      <c r="Z12" s="11">
        <v>15.1</v>
      </c>
      <c r="AA12" s="11">
        <v>15.7</v>
      </c>
      <c r="AB12" s="11">
        <v>15.5</v>
      </c>
      <c r="AC12" s="11">
        <v>15.6</v>
      </c>
      <c r="AD12" s="11">
        <v>14.8</v>
      </c>
      <c r="AE12" s="11">
        <v>14.7</v>
      </c>
      <c r="AF12" s="11">
        <v>13.5</v>
      </c>
      <c r="AG12" s="35">
        <f>AVERAGE(B12:AF12)</f>
        <v>15.374193548387098</v>
      </c>
    </row>
    <row r="13" spans="1:33" ht="19.5" customHeight="1">
      <c r="A13" s="19"/>
      <c r="B13" s="11"/>
      <c r="C13" s="11"/>
      <c r="D13" s="11"/>
      <c r="E13" s="1"/>
      <c r="F13" s="1"/>
      <c r="G13" s="1"/>
      <c r="H13" s="1"/>
      <c r="I13" s="1"/>
      <c r="J13" s="11"/>
      <c r="K13" s="11"/>
      <c r="L13" s="1"/>
      <c r="M13" s="1"/>
      <c r="N13" s="1"/>
      <c r="O13" s="1"/>
      <c r="P13" s="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G13" s="36"/>
    </row>
    <row r="14" spans="1:33" s="12" customFormat="1" ht="19.5" customHeight="1">
      <c r="A14" s="20" t="s">
        <v>2</v>
      </c>
      <c r="B14" s="10">
        <f aca="true" t="shared" si="1" ref="B14:AF14">SUM(B16:B22)</f>
        <v>17.7</v>
      </c>
      <c r="C14" s="10">
        <f t="shared" si="1"/>
        <v>20.2</v>
      </c>
      <c r="D14" s="10">
        <f t="shared" si="1"/>
        <v>17.6</v>
      </c>
      <c r="E14" s="10">
        <f t="shared" si="1"/>
        <v>17.003</v>
      </c>
      <c r="F14" s="10">
        <f t="shared" si="1"/>
        <v>15.937000000000001</v>
      </c>
      <c r="G14" s="10">
        <f t="shared" si="1"/>
        <v>16.841</v>
      </c>
      <c r="H14" s="10">
        <f>SUM(H16:H22)</f>
        <v>15.74</v>
      </c>
      <c r="I14" s="10">
        <f t="shared" si="1"/>
        <v>17.9</v>
      </c>
      <c r="J14" s="10">
        <f t="shared" si="1"/>
        <v>18.3</v>
      </c>
      <c r="K14" s="10">
        <f t="shared" si="1"/>
        <v>17.900000000000002</v>
      </c>
      <c r="L14" s="10">
        <f t="shared" si="1"/>
        <v>18.2</v>
      </c>
      <c r="M14" s="10">
        <f t="shared" si="1"/>
        <v>16.099999999999998</v>
      </c>
      <c r="N14" s="10">
        <f t="shared" si="1"/>
        <v>16.599999999999998</v>
      </c>
      <c r="O14" s="10">
        <f t="shared" si="1"/>
        <v>15.5</v>
      </c>
      <c r="P14" s="10">
        <f t="shared" si="1"/>
        <v>16.8</v>
      </c>
      <c r="Q14" s="10">
        <f t="shared" si="1"/>
        <v>16.7</v>
      </c>
      <c r="R14" s="10">
        <f t="shared" si="1"/>
        <v>16.7</v>
      </c>
      <c r="S14" s="10">
        <f t="shared" si="1"/>
        <v>16.7</v>
      </c>
      <c r="T14" s="10">
        <f t="shared" si="1"/>
        <v>16.8</v>
      </c>
      <c r="U14" s="10">
        <f t="shared" si="1"/>
        <v>15.8</v>
      </c>
      <c r="V14" s="10">
        <f t="shared" si="1"/>
        <v>18.1</v>
      </c>
      <c r="W14" s="10">
        <f t="shared" si="1"/>
        <v>18.6</v>
      </c>
      <c r="X14" s="10">
        <f t="shared" si="1"/>
        <v>18</v>
      </c>
      <c r="Y14" s="10">
        <f t="shared" si="1"/>
        <v>17.9</v>
      </c>
      <c r="Z14" s="10">
        <f t="shared" si="1"/>
        <v>17.2</v>
      </c>
      <c r="AA14" s="10">
        <f t="shared" si="1"/>
        <v>18.3</v>
      </c>
      <c r="AB14" s="10">
        <f t="shared" si="1"/>
        <v>16.2</v>
      </c>
      <c r="AC14" s="10">
        <f t="shared" si="1"/>
        <v>15.5</v>
      </c>
      <c r="AD14" s="10">
        <f t="shared" si="1"/>
        <v>16.8</v>
      </c>
      <c r="AE14" s="10">
        <f t="shared" si="1"/>
        <v>16.4</v>
      </c>
      <c r="AF14" s="10">
        <f t="shared" si="1"/>
        <v>17.3</v>
      </c>
      <c r="AG14" s="24">
        <f>AVERAGE(B14:AF14)</f>
        <v>17.13938709677419</v>
      </c>
    </row>
    <row r="15" spans="1:33" ht="19.5" customHeight="1">
      <c r="A15" s="1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G15" s="35"/>
    </row>
    <row r="16" spans="1:33" ht="19.5" customHeight="1">
      <c r="A16" s="19" t="s">
        <v>12</v>
      </c>
      <c r="B16" s="1">
        <v>10.7</v>
      </c>
      <c r="C16" s="1">
        <v>13.3</v>
      </c>
      <c r="D16" s="1">
        <v>12</v>
      </c>
      <c r="E16" s="1">
        <v>12.4</v>
      </c>
      <c r="F16" s="1">
        <v>11.9</v>
      </c>
      <c r="G16" s="1">
        <v>12.9</v>
      </c>
      <c r="H16" s="1">
        <v>11.8</v>
      </c>
      <c r="I16" s="1">
        <v>12.7</v>
      </c>
      <c r="J16" s="1">
        <v>13.1</v>
      </c>
      <c r="K16" s="1">
        <v>12.9</v>
      </c>
      <c r="L16" s="1">
        <v>13.2</v>
      </c>
      <c r="M16" s="1">
        <v>11.2</v>
      </c>
      <c r="N16" s="1">
        <v>11.6</v>
      </c>
      <c r="O16" s="1">
        <v>10.4</v>
      </c>
      <c r="P16" s="1">
        <v>12</v>
      </c>
      <c r="Q16" s="1">
        <v>12</v>
      </c>
      <c r="R16" s="1">
        <v>11.9</v>
      </c>
      <c r="S16" s="1">
        <v>11.8</v>
      </c>
      <c r="T16" s="1">
        <v>11.8</v>
      </c>
      <c r="U16" s="1">
        <v>10.8</v>
      </c>
      <c r="V16" s="1">
        <v>12</v>
      </c>
      <c r="W16" s="1">
        <v>12.6</v>
      </c>
      <c r="X16" s="1">
        <v>12.2</v>
      </c>
      <c r="Y16" s="1">
        <v>12.1</v>
      </c>
      <c r="Z16" s="1">
        <v>12.1</v>
      </c>
      <c r="AA16" s="1">
        <v>11.8</v>
      </c>
      <c r="AB16" s="1">
        <v>11.3</v>
      </c>
      <c r="AC16" s="1">
        <v>10.6</v>
      </c>
      <c r="AD16" s="1">
        <v>11.1</v>
      </c>
      <c r="AE16" s="1">
        <v>10.6</v>
      </c>
      <c r="AF16" s="1">
        <v>11.5</v>
      </c>
      <c r="AG16" s="35">
        <f>AVERAGE(B16:AF16)</f>
        <v>11.880645161290328</v>
      </c>
    </row>
    <row r="17" spans="1:33" ht="19.5" customHeight="1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G17" s="35"/>
    </row>
    <row r="18" spans="1:33" ht="19.5" customHeight="1">
      <c r="A18" s="19" t="s">
        <v>19</v>
      </c>
      <c r="B18" s="1">
        <v>4</v>
      </c>
      <c r="C18" s="1">
        <v>3.9</v>
      </c>
      <c r="D18" s="1">
        <v>4</v>
      </c>
      <c r="E18" s="1">
        <v>4</v>
      </c>
      <c r="F18" s="1">
        <v>4</v>
      </c>
      <c r="G18" s="1">
        <v>3.9</v>
      </c>
      <c r="H18" s="1">
        <v>3.9</v>
      </c>
      <c r="I18" s="1">
        <v>3.9</v>
      </c>
      <c r="J18" s="1">
        <v>3.9</v>
      </c>
      <c r="K18" s="1">
        <v>3.7</v>
      </c>
      <c r="L18" s="1">
        <v>3.8</v>
      </c>
      <c r="M18" s="1">
        <v>3.7</v>
      </c>
      <c r="N18" s="1">
        <v>3.8</v>
      </c>
      <c r="O18" s="1">
        <v>3.9</v>
      </c>
      <c r="P18" s="1">
        <v>3.6</v>
      </c>
      <c r="Q18" s="1">
        <v>3.5</v>
      </c>
      <c r="R18" s="1">
        <v>3.6</v>
      </c>
      <c r="S18" s="1">
        <v>3.6</v>
      </c>
      <c r="T18" s="1">
        <v>3.7</v>
      </c>
      <c r="U18" s="1">
        <v>3.6</v>
      </c>
      <c r="V18" s="1">
        <v>3.8</v>
      </c>
      <c r="W18" s="1">
        <v>3.7</v>
      </c>
      <c r="X18" s="1">
        <v>3.5</v>
      </c>
      <c r="Y18" s="1">
        <v>3.5</v>
      </c>
      <c r="Z18" s="1">
        <v>2.8</v>
      </c>
      <c r="AA18" s="1">
        <v>4.3</v>
      </c>
      <c r="AB18" s="1">
        <v>3.6</v>
      </c>
      <c r="AC18" s="1">
        <v>3.6</v>
      </c>
      <c r="AD18" s="1">
        <v>3.6</v>
      </c>
      <c r="AE18" s="1">
        <v>3.5</v>
      </c>
      <c r="AF18" s="1">
        <v>3.5</v>
      </c>
      <c r="AG18" s="35">
        <f>AVERAGE(B18:AF18)</f>
        <v>3.722580645161289</v>
      </c>
    </row>
    <row r="19" spans="1:33" ht="19.5" customHeight="1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G19" s="35"/>
    </row>
    <row r="20" spans="1:33" ht="19.5" customHeight="1">
      <c r="A20" s="19" t="s">
        <v>20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35">
        <f>AVERAGE(B20:AF20)</f>
        <v>0</v>
      </c>
    </row>
    <row r="21" spans="1:33" ht="19.5" customHeight="1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G21" s="35"/>
    </row>
    <row r="22" spans="1:33" ht="19.5" customHeight="1">
      <c r="A22" s="19" t="s">
        <v>18</v>
      </c>
      <c r="B22" s="11">
        <v>3</v>
      </c>
      <c r="C22" s="11">
        <v>3</v>
      </c>
      <c r="D22" s="11">
        <v>1.6</v>
      </c>
      <c r="E22" s="11">
        <v>0.603</v>
      </c>
      <c r="F22" s="11">
        <v>0.037</v>
      </c>
      <c r="G22" s="11">
        <v>0.041</v>
      </c>
      <c r="H22" s="11">
        <v>0.04</v>
      </c>
      <c r="I22" s="11">
        <v>1.3</v>
      </c>
      <c r="J22" s="11">
        <v>1.3</v>
      </c>
      <c r="K22" s="11">
        <v>1.3</v>
      </c>
      <c r="L22" s="11">
        <v>1.2</v>
      </c>
      <c r="M22" s="11">
        <v>1.2</v>
      </c>
      <c r="N22" s="11">
        <v>1.2</v>
      </c>
      <c r="O22" s="11">
        <v>1.2</v>
      </c>
      <c r="P22" s="11">
        <v>1.2</v>
      </c>
      <c r="Q22" s="11">
        <v>1.2</v>
      </c>
      <c r="R22" s="11">
        <v>1.2</v>
      </c>
      <c r="S22" s="11">
        <v>1.3</v>
      </c>
      <c r="T22" s="11">
        <v>1.3</v>
      </c>
      <c r="U22" s="11">
        <v>1.4</v>
      </c>
      <c r="V22" s="11">
        <v>2.3</v>
      </c>
      <c r="W22" s="1">
        <v>2.3</v>
      </c>
      <c r="X22" s="1">
        <v>2.3</v>
      </c>
      <c r="Y22" s="1">
        <v>2.3</v>
      </c>
      <c r="Z22" s="11">
        <v>2.3</v>
      </c>
      <c r="AA22" s="11">
        <v>2.2</v>
      </c>
      <c r="AB22" s="11">
        <v>1.3</v>
      </c>
      <c r="AC22" s="11">
        <v>1.3</v>
      </c>
      <c r="AD22" s="11">
        <v>2.1</v>
      </c>
      <c r="AE22" s="11">
        <v>2.3</v>
      </c>
      <c r="AF22" s="11">
        <v>2.3</v>
      </c>
      <c r="AG22" s="35">
        <f>AVERAGE(B22:AF22)</f>
        <v>1.5361612903225803</v>
      </c>
    </row>
    <row r="23" spans="1:33" s="33" customFormat="1" ht="19.5" customHeight="1">
      <c r="A23" s="19"/>
      <c r="B23" s="1"/>
      <c r="C23" s="1"/>
      <c r="D23" s="11"/>
      <c r="E23" s="11"/>
      <c r="F23" s="11"/>
      <c r="G23" s="11"/>
      <c r="H23" s="11"/>
      <c r="I23" s="1"/>
      <c r="J23" s="11"/>
      <c r="K23" s="1"/>
      <c r="L23" s="1"/>
      <c r="M23" s="1"/>
      <c r="N23" s="1"/>
      <c r="O23" s="1"/>
      <c r="P23" s="1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G23" s="35"/>
    </row>
    <row r="24" spans="1:33" s="12" customFormat="1" ht="19.5" customHeight="1">
      <c r="A24" s="20" t="s">
        <v>3</v>
      </c>
      <c r="B24" s="10">
        <f aca="true" t="shared" si="2" ref="B24:AF24">SUM(B26+B32+B34+B36+B38)</f>
        <v>21.900000000000002</v>
      </c>
      <c r="C24" s="10">
        <f t="shared" si="2"/>
        <v>21.400000000000002</v>
      </c>
      <c r="D24" s="10">
        <f t="shared" si="2"/>
        <v>22.8</v>
      </c>
      <c r="E24" s="10">
        <f t="shared" si="2"/>
        <v>21.6</v>
      </c>
      <c r="F24" s="10">
        <f t="shared" si="2"/>
        <v>21.1</v>
      </c>
      <c r="G24" s="10">
        <f t="shared" si="2"/>
        <v>21.9</v>
      </c>
      <c r="H24" s="10">
        <f t="shared" si="2"/>
        <v>22.1</v>
      </c>
      <c r="I24" s="10">
        <f t="shared" si="2"/>
        <v>23.5</v>
      </c>
      <c r="J24" s="10">
        <f t="shared" si="2"/>
        <v>23.9</v>
      </c>
      <c r="K24" s="10">
        <f t="shared" si="2"/>
        <v>22.6</v>
      </c>
      <c r="L24" s="10">
        <f t="shared" si="2"/>
        <v>22.3</v>
      </c>
      <c r="M24" s="10">
        <f t="shared" si="2"/>
        <v>21.900000000000002</v>
      </c>
      <c r="N24" s="10">
        <f t="shared" si="2"/>
        <v>21.8</v>
      </c>
      <c r="O24" s="10">
        <f t="shared" si="2"/>
        <v>23.6</v>
      </c>
      <c r="P24" s="10">
        <f t="shared" si="2"/>
        <v>21.400000000000002</v>
      </c>
      <c r="Q24" s="10">
        <f t="shared" si="2"/>
        <v>21.400000000000002</v>
      </c>
      <c r="R24" s="10">
        <f t="shared" si="2"/>
        <v>20.7</v>
      </c>
      <c r="S24" s="10">
        <f t="shared" si="2"/>
        <v>22.3</v>
      </c>
      <c r="T24" s="10">
        <f t="shared" si="2"/>
        <v>22.099999999999998</v>
      </c>
      <c r="U24" s="10">
        <f t="shared" si="2"/>
        <v>22.8</v>
      </c>
      <c r="V24" s="10">
        <f t="shared" si="2"/>
        <v>23.000000000000004</v>
      </c>
      <c r="W24" s="10">
        <f t="shared" si="2"/>
        <v>22.400000000000002</v>
      </c>
      <c r="X24" s="10">
        <f t="shared" si="2"/>
        <v>22.400000000000002</v>
      </c>
      <c r="Y24" s="10">
        <f t="shared" si="2"/>
        <v>22.6</v>
      </c>
      <c r="Z24" s="10">
        <f t="shared" si="2"/>
        <v>21.8</v>
      </c>
      <c r="AA24" s="10">
        <f t="shared" si="2"/>
        <v>22.8</v>
      </c>
      <c r="AB24" s="10">
        <f t="shared" si="2"/>
        <v>22.6</v>
      </c>
      <c r="AC24" s="10">
        <f t="shared" si="2"/>
        <v>22</v>
      </c>
      <c r="AD24" s="10">
        <f t="shared" si="2"/>
        <v>21.8</v>
      </c>
      <c r="AE24" s="10">
        <f t="shared" si="2"/>
        <v>20.3</v>
      </c>
      <c r="AF24" s="10">
        <f t="shared" si="2"/>
        <v>19.1</v>
      </c>
      <c r="AG24" s="24">
        <f>AVERAGE(B24:AF24)</f>
        <v>22.06129032258064</v>
      </c>
    </row>
    <row r="25" spans="1:33" ht="19.5" customHeight="1">
      <c r="A25" s="19"/>
      <c r="AG25" s="36"/>
    </row>
    <row r="26" spans="1:33" ht="19.5" customHeight="1">
      <c r="A26" s="19" t="s">
        <v>13</v>
      </c>
      <c r="B26" s="1">
        <v>16.6</v>
      </c>
      <c r="C26" s="1">
        <v>16.1</v>
      </c>
      <c r="D26" s="1">
        <v>17.5</v>
      </c>
      <c r="E26" s="1">
        <v>16.8</v>
      </c>
      <c r="F26" s="1">
        <v>16.2</v>
      </c>
      <c r="G26" s="1">
        <v>16.9</v>
      </c>
      <c r="H26" s="1">
        <v>17</v>
      </c>
      <c r="I26" s="1">
        <v>18.3</v>
      </c>
      <c r="J26" s="1">
        <v>18.7</v>
      </c>
      <c r="K26" s="1">
        <v>17.5</v>
      </c>
      <c r="L26" s="1">
        <v>17.5</v>
      </c>
      <c r="M26" s="1">
        <v>16.6</v>
      </c>
      <c r="N26" s="1">
        <v>16.5</v>
      </c>
      <c r="O26" s="1">
        <v>18.3</v>
      </c>
      <c r="P26" s="1">
        <v>16</v>
      </c>
      <c r="Q26" s="1">
        <v>15.9</v>
      </c>
      <c r="R26" s="1">
        <v>15.3</v>
      </c>
      <c r="S26" s="1">
        <v>16.8</v>
      </c>
      <c r="T26" s="1">
        <v>16.7</v>
      </c>
      <c r="U26" s="1">
        <v>17.4</v>
      </c>
      <c r="V26" s="1">
        <v>17.6</v>
      </c>
      <c r="W26" s="1">
        <v>17.3</v>
      </c>
      <c r="X26" s="1">
        <v>17.3</v>
      </c>
      <c r="Y26" s="1">
        <v>17.5</v>
      </c>
      <c r="Z26" s="1">
        <v>20.5</v>
      </c>
      <c r="AA26" s="1">
        <v>21.5</v>
      </c>
      <c r="AB26" s="1">
        <v>21.3</v>
      </c>
      <c r="AC26" s="1">
        <v>17.2</v>
      </c>
      <c r="AD26" s="1">
        <v>17</v>
      </c>
      <c r="AE26" s="1">
        <v>15.5</v>
      </c>
      <c r="AF26" s="1">
        <v>14.3</v>
      </c>
      <c r="AG26" s="35">
        <f>AVERAGE(B26:AF26)</f>
        <v>17.277419354838706</v>
      </c>
    </row>
    <row r="27" spans="1:33" ht="19.5" customHeight="1">
      <c r="A27" s="19" t="s">
        <v>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35">
        <f>AVERAGE(B27:AF27)</f>
        <v>0</v>
      </c>
    </row>
    <row r="28" spans="1:33" ht="19.5" customHeight="1">
      <c r="A28" s="19" t="s">
        <v>8</v>
      </c>
      <c r="B28" s="8">
        <v>46</v>
      </c>
      <c r="C28" s="8">
        <v>40</v>
      </c>
      <c r="D28" s="8">
        <v>68</v>
      </c>
      <c r="E28" s="8">
        <v>37</v>
      </c>
      <c r="F28" s="8">
        <v>49</v>
      </c>
      <c r="G28" s="8">
        <v>45</v>
      </c>
      <c r="H28" s="8">
        <v>53</v>
      </c>
      <c r="I28" s="8">
        <v>44</v>
      </c>
      <c r="J28" s="8">
        <v>41</v>
      </c>
      <c r="K28" s="8">
        <v>46</v>
      </c>
      <c r="L28" s="8">
        <v>45</v>
      </c>
      <c r="M28" s="8">
        <v>46</v>
      </c>
      <c r="N28" s="8">
        <v>44</v>
      </c>
      <c r="O28" s="8">
        <v>43</v>
      </c>
      <c r="P28" s="8">
        <v>49</v>
      </c>
      <c r="Q28" s="8">
        <v>39</v>
      </c>
      <c r="R28" s="8">
        <v>46</v>
      </c>
      <c r="S28" s="8">
        <v>38</v>
      </c>
      <c r="T28" s="8">
        <v>38</v>
      </c>
      <c r="U28" s="8">
        <v>40</v>
      </c>
      <c r="V28" s="8">
        <v>40</v>
      </c>
      <c r="W28" s="8">
        <v>40</v>
      </c>
      <c r="X28" s="8">
        <v>40</v>
      </c>
      <c r="Y28" s="8">
        <v>46</v>
      </c>
      <c r="Z28" s="8">
        <v>42</v>
      </c>
      <c r="AA28" s="8">
        <v>42</v>
      </c>
      <c r="AB28" s="8">
        <v>32</v>
      </c>
      <c r="AC28" s="8">
        <v>33</v>
      </c>
      <c r="AD28" s="8">
        <v>40</v>
      </c>
      <c r="AE28" s="8">
        <v>38</v>
      </c>
      <c r="AF28" s="8">
        <v>35</v>
      </c>
      <c r="AG28" s="35">
        <f>AVERAGE(B28:AF28)</f>
        <v>42.74193548387097</v>
      </c>
    </row>
    <row r="29" spans="1:33" ht="19.5" customHeight="1">
      <c r="A29" s="21" t="s">
        <v>22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35"/>
    </row>
    <row r="30" spans="1:33" ht="19.5" customHeight="1">
      <c r="A30" s="21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37"/>
    </row>
    <row r="31" spans="1:33" ht="19.5" customHeight="1">
      <c r="A31" s="21" t="s">
        <v>24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37"/>
    </row>
    <row r="32" spans="1:33" ht="19.5" customHeight="1">
      <c r="A32" s="19" t="s">
        <v>14</v>
      </c>
      <c r="B32" s="1">
        <v>4</v>
      </c>
      <c r="C32" s="1">
        <v>4</v>
      </c>
      <c r="D32" s="1">
        <v>4</v>
      </c>
      <c r="E32" s="1">
        <v>3.5</v>
      </c>
      <c r="F32" s="1">
        <v>3.6</v>
      </c>
      <c r="G32" s="1">
        <v>3.7</v>
      </c>
      <c r="H32" s="1">
        <v>3.8</v>
      </c>
      <c r="I32" s="1">
        <v>3.9</v>
      </c>
      <c r="J32" s="1">
        <v>3.9</v>
      </c>
      <c r="K32" s="1">
        <v>3.8</v>
      </c>
      <c r="L32" s="1">
        <v>3.5</v>
      </c>
      <c r="M32" s="1">
        <v>4</v>
      </c>
      <c r="N32" s="1">
        <v>4</v>
      </c>
      <c r="O32" s="1">
        <v>4</v>
      </c>
      <c r="P32" s="1">
        <v>4.1</v>
      </c>
      <c r="Q32" s="1">
        <v>4.2</v>
      </c>
      <c r="R32" s="1">
        <v>4.1</v>
      </c>
      <c r="S32" s="1">
        <v>4.2</v>
      </c>
      <c r="T32" s="1">
        <v>4.1</v>
      </c>
      <c r="U32" s="1">
        <v>4.1</v>
      </c>
      <c r="V32" s="1">
        <v>4.1</v>
      </c>
      <c r="W32" s="1">
        <v>3.8</v>
      </c>
      <c r="X32" s="1">
        <v>3.8</v>
      </c>
      <c r="Y32" s="1">
        <v>3.8</v>
      </c>
      <c r="Z32" s="1">
        <v>0</v>
      </c>
      <c r="AA32" s="1">
        <v>0</v>
      </c>
      <c r="AB32" s="1">
        <v>0</v>
      </c>
      <c r="AC32" s="1">
        <v>3.8</v>
      </c>
      <c r="AD32" s="1">
        <v>3.8</v>
      </c>
      <c r="AE32" s="1">
        <v>3.8</v>
      </c>
      <c r="AF32" s="8">
        <v>3.8</v>
      </c>
      <c r="AG32" s="35">
        <f>AVERAGE(B32:AF32)</f>
        <v>3.522580645161289</v>
      </c>
    </row>
    <row r="33" spans="1:33" ht="19.5" customHeight="1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G33" s="37"/>
    </row>
    <row r="34" spans="1:33" ht="19.5" customHeight="1">
      <c r="A34" s="19" t="s">
        <v>19</v>
      </c>
      <c r="B34" s="1">
        <v>1.3</v>
      </c>
      <c r="C34" s="1">
        <v>1.3</v>
      </c>
      <c r="D34" s="1">
        <v>1.3</v>
      </c>
      <c r="E34" s="1">
        <v>1.3</v>
      </c>
      <c r="F34" s="1">
        <v>1.3</v>
      </c>
      <c r="G34" s="1">
        <v>1.3</v>
      </c>
      <c r="H34" s="1">
        <v>1.3</v>
      </c>
      <c r="I34" s="1">
        <v>1.3</v>
      </c>
      <c r="J34" s="1">
        <v>1.3</v>
      </c>
      <c r="K34" s="1">
        <v>1.3</v>
      </c>
      <c r="L34" s="1">
        <v>1.3</v>
      </c>
      <c r="M34" s="1">
        <v>1.3</v>
      </c>
      <c r="N34" s="1">
        <v>1.3</v>
      </c>
      <c r="O34" s="1">
        <v>1.3</v>
      </c>
      <c r="P34" s="1">
        <v>1.3</v>
      </c>
      <c r="Q34" s="1">
        <v>1.3</v>
      </c>
      <c r="R34" s="1">
        <v>1.3</v>
      </c>
      <c r="S34" s="1">
        <v>1.3</v>
      </c>
      <c r="T34" s="1">
        <v>1.3</v>
      </c>
      <c r="U34" s="1">
        <v>1.3</v>
      </c>
      <c r="V34" s="1">
        <v>1.3</v>
      </c>
      <c r="W34" s="1">
        <v>1.3</v>
      </c>
      <c r="X34" s="1">
        <v>1.3</v>
      </c>
      <c r="Y34" s="1">
        <v>1.3</v>
      </c>
      <c r="Z34" s="1">
        <v>1.3</v>
      </c>
      <c r="AA34" s="1">
        <v>1.3</v>
      </c>
      <c r="AB34" s="1">
        <v>1.3</v>
      </c>
      <c r="AC34" s="1">
        <v>1</v>
      </c>
      <c r="AD34" s="1">
        <v>1</v>
      </c>
      <c r="AE34" s="1">
        <v>1</v>
      </c>
      <c r="AF34" s="49">
        <v>1</v>
      </c>
      <c r="AG34" s="35">
        <f>AVERAGE(B34:AF34)</f>
        <v>1.261290322580645</v>
      </c>
    </row>
    <row r="35" spans="1:33" ht="19.5" customHeight="1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G35" s="35"/>
    </row>
    <row r="36" spans="1:33" ht="19.5" customHeight="1">
      <c r="A36" s="19" t="s">
        <v>17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35">
        <f>AVERAGE(B36:AF36)</f>
        <v>0</v>
      </c>
    </row>
    <row r="37" spans="1:33" ht="19.5" customHeight="1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G37" s="35"/>
    </row>
    <row r="38" spans="1:33" ht="19.5" customHeight="1">
      <c r="A38" s="19" t="s">
        <v>18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35">
        <f>AVERAGE(B38:AF38)</f>
        <v>0</v>
      </c>
    </row>
    <row r="39" spans="1:33" ht="19.5" customHeight="1">
      <c r="A39" s="19"/>
      <c r="AG39" s="35"/>
    </row>
    <row r="40" spans="1:33" s="17" customFormat="1" ht="19.5" customHeight="1">
      <c r="A40" s="20" t="s">
        <v>5</v>
      </c>
      <c r="B40" s="10">
        <f aca="true" t="shared" si="3" ref="B40:AF40">SUM(B42:B48)</f>
        <v>4.1</v>
      </c>
      <c r="C40" s="10">
        <f t="shared" si="3"/>
        <v>4.1</v>
      </c>
      <c r="D40" s="10">
        <f t="shared" si="3"/>
        <v>3.3000000000000003</v>
      </c>
      <c r="E40" s="10">
        <f t="shared" si="3"/>
        <v>3</v>
      </c>
      <c r="F40" s="10">
        <f t="shared" si="3"/>
        <v>3.9000000000000004</v>
      </c>
      <c r="G40" s="10">
        <f t="shared" si="3"/>
        <v>3.5</v>
      </c>
      <c r="H40" s="10">
        <f t="shared" si="3"/>
        <v>3.9</v>
      </c>
      <c r="I40" s="10">
        <f t="shared" si="3"/>
        <v>3.8000000000000003</v>
      </c>
      <c r="J40" s="10">
        <f t="shared" si="3"/>
        <v>4.1000000000000005</v>
      </c>
      <c r="K40" s="10">
        <f t="shared" si="3"/>
        <v>3.4000000000000004</v>
      </c>
      <c r="L40" s="10">
        <f t="shared" si="3"/>
        <v>3.2</v>
      </c>
      <c r="M40" s="10">
        <f t="shared" si="3"/>
        <v>3.9000000000000004</v>
      </c>
      <c r="N40" s="10">
        <f t="shared" si="3"/>
        <v>3.8</v>
      </c>
      <c r="O40" s="10">
        <f t="shared" si="3"/>
        <v>4</v>
      </c>
      <c r="P40" s="10">
        <f t="shared" si="3"/>
        <v>3.6</v>
      </c>
      <c r="Q40" s="10">
        <f t="shared" si="3"/>
        <v>3.5</v>
      </c>
      <c r="R40" s="10">
        <f t="shared" si="3"/>
        <v>3.7</v>
      </c>
      <c r="S40" s="10">
        <f t="shared" si="3"/>
        <v>4.8</v>
      </c>
      <c r="T40" s="10">
        <f t="shared" si="3"/>
        <v>3.9</v>
      </c>
      <c r="U40" s="10">
        <f t="shared" si="3"/>
        <v>3.5</v>
      </c>
      <c r="V40" s="10">
        <f t="shared" si="3"/>
        <v>3.2</v>
      </c>
      <c r="W40" s="10">
        <f t="shared" si="3"/>
        <v>4.3</v>
      </c>
      <c r="X40" s="10">
        <f t="shared" si="3"/>
        <v>3.7</v>
      </c>
      <c r="Y40" s="10">
        <f t="shared" si="3"/>
        <v>3</v>
      </c>
      <c r="Z40" s="10">
        <f t="shared" si="3"/>
        <v>3.5</v>
      </c>
      <c r="AA40" s="10">
        <f t="shared" si="3"/>
        <v>3.5</v>
      </c>
      <c r="AB40" s="10">
        <f t="shared" si="3"/>
        <v>3.8000000000000003</v>
      </c>
      <c r="AC40" s="10">
        <f t="shared" si="3"/>
        <v>4.4</v>
      </c>
      <c r="AD40" s="10">
        <f t="shared" si="3"/>
        <v>3.5</v>
      </c>
      <c r="AE40" s="10">
        <f t="shared" si="3"/>
        <v>3</v>
      </c>
      <c r="AF40" s="10">
        <f t="shared" si="3"/>
        <v>3.1</v>
      </c>
      <c r="AG40" s="24">
        <f>AVERAGE(B40:AF40)</f>
        <v>3.6774193548387095</v>
      </c>
    </row>
    <row r="41" spans="1:33" ht="19.5" customHeight="1">
      <c r="A41" s="22"/>
      <c r="B41" s="1"/>
      <c r="C41" s="1"/>
      <c r="D41" s="11"/>
      <c r="E41" s="1"/>
      <c r="F41" s="11"/>
      <c r="G41" s="11"/>
      <c r="H41" s="1"/>
      <c r="I41" s="1"/>
      <c r="J41" s="1"/>
      <c r="K41" s="1"/>
      <c r="L41" s="1"/>
      <c r="M41" s="1"/>
      <c r="N41" s="1"/>
      <c r="O41" s="1"/>
      <c r="P41" s="1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36"/>
    </row>
    <row r="42" spans="1:33" ht="19.5" customHeight="1">
      <c r="A42" s="19" t="s">
        <v>15</v>
      </c>
      <c r="B42" s="1">
        <v>2.3</v>
      </c>
      <c r="C42" s="1">
        <v>2.3</v>
      </c>
      <c r="D42" s="1">
        <v>0.8</v>
      </c>
      <c r="E42" s="1">
        <v>1.4</v>
      </c>
      <c r="F42" s="1">
        <v>1.8</v>
      </c>
      <c r="G42" s="1">
        <v>1.9</v>
      </c>
      <c r="H42" s="1">
        <v>2.4</v>
      </c>
      <c r="I42" s="1">
        <v>2.2</v>
      </c>
      <c r="J42" s="1">
        <v>2.2</v>
      </c>
      <c r="K42" s="1">
        <v>2.1</v>
      </c>
      <c r="L42" s="1">
        <v>1.9</v>
      </c>
      <c r="M42" s="1">
        <v>2.1</v>
      </c>
      <c r="N42" s="1">
        <v>2</v>
      </c>
      <c r="O42" s="1">
        <v>2.1</v>
      </c>
      <c r="P42" s="1">
        <v>2</v>
      </c>
      <c r="Q42" s="1">
        <v>2.3</v>
      </c>
      <c r="R42" s="1">
        <v>2</v>
      </c>
      <c r="S42" s="1">
        <v>2.3</v>
      </c>
      <c r="T42" s="1">
        <v>1.9</v>
      </c>
      <c r="U42" s="1">
        <v>2</v>
      </c>
      <c r="V42" s="1">
        <v>0</v>
      </c>
      <c r="W42" s="1">
        <v>1.5</v>
      </c>
      <c r="X42" s="1">
        <v>1.9</v>
      </c>
      <c r="Y42" s="1">
        <v>1.8</v>
      </c>
      <c r="Z42" s="1">
        <v>1.2</v>
      </c>
      <c r="AA42" s="1">
        <v>0.9</v>
      </c>
      <c r="AB42" s="1">
        <v>0.6</v>
      </c>
      <c r="AC42" s="1">
        <v>1.5</v>
      </c>
      <c r="AD42" s="1">
        <v>1.6</v>
      </c>
      <c r="AE42" s="1">
        <v>2.1</v>
      </c>
      <c r="AF42" s="1">
        <v>2</v>
      </c>
      <c r="AG42" s="35">
        <f>AVERAGE(B42:AF42)</f>
        <v>1.7774193548387098</v>
      </c>
    </row>
    <row r="43" spans="1:33" ht="19.5" customHeight="1">
      <c r="A43" s="19"/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G43" s="35"/>
    </row>
    <row r="44" spans="1:33" ht="19.5" customHeight="1">
      <c r="A44" s="19" t="s">
        <v>16</v>
      </c>
      <c r="B44" s="1">
        <v>1.3</v>
      </c>
      <c r="C44" s="1">
        <v>1.3</v>
      </c>
      <c r="D44" s="1">
        <v>1.4</v>
      </c>
      <c r="E44" s="1">
        <v>1.1</v>
      </c>
      <c r="F44" s="1">
        <v>1.6</v>
      </c>
      <c r="G44" s="1">
        <v>1.1</v>
      </c>
      <c r="H44" s="1">
        <v>0.9</v>
      </c>
      <c r="I44" s="1">
        <v>1.1</v>
      </c>
      <c r="J44" s="1">
        <v>1.1</v>
      </c>
      <c r="K44" s="1">
        <v>0.8</v>
      </c>
      <c r="L44" s="1">
        <v>0.8</v>
      </c>
      <c r="M44" s="1">
        <v>1.3</v>
      </c>
      <c r="N44" s="1">
        <v>1.3</v>
      </c>
      <c r="O44" s="1">
        <v>1.3</v>
      </c>
      <c r="P44" s="1">
        <v>1.1</v>
      </c>
      <c r="Q44" s="1">
        <v>0.7</v>
      </c>
      <c r="R44" s="1">
        <v>1.2</v>
      </c>
      <c r="S44" s="1">
        <v>1.3</v>
      </c>
      <c r="T44" s="1">
        <v>0.5</v>
      </c>
      <c r="U44" s="1">
        <v>0.6</v>
      </c>
      <c r="V44" s="1">
        <v>1.6</v>
      </c>
      <c r="W44" s="1">
        <v>0.8</v>
      </c>
      <c r="X44" s="1">
        <v>0.8</v>
      </c>
      <c r="Y44" s="1">
        <v>0.4</v>
      </c>
      <c r="Z44" s="6">
        <v>0.4</v>
      </c>
      <c r="AA44" s="1">
        <v>0.4</v>
      </c>
      <c r="AB44" s="1">
        <v>1.1</v>
      </c>
      <c r="AC44" s="1">
        <v>1.1</v>
      </c>
      <c r="AD44" s="1">
        <v>0.4</v>
      </c>
      <c r="AE44" s="1">
        <v>0.4</v>
      </c>
      <c r="AF44" s="1">
        <v>0.6</v>
      </c>
      <c r="AG44" s="35">
        <f>AVERAGE(B44:AF44)</f>
        <v>0.9612903225806453</v>
      </c>
    </row>
    <row r="45" spans="1:33" ht="19.5" customHeight="1">
      <c r="A45" s="19"/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G45" s="35"/>
    </row>
    <row r="46" spans="1:33" ht="19.5" customHeight="1">
      <c r="A46" s="19" t="s">
        <v>28</v>
      </c>
      <c r="B46" s="1">
        <v>0.5</v>
      </c>
      <c r="C46" s="1">
        <v>0.5</v>
      </c>
      <c r="D46" s="1">
        <v>1.1</v>
      </c>
      <c r="E46" s="1">
        <v>0.5</v>
      </c>
      <c r="F46" s="1">
        <v>0.5</v>
      </c>
      <c r="G46" s="1">
        <v>0.5</v>
      </c>
      <c r="H46" s="1">
        <v>0.6</v>
      </c>
      <c r="I46" s="1">
        <v>0.5</v>
      </c>
      <c r="J46" s="1">
        <v>0.8</v>
      </c>
      <c r="K46" s="1">
        <v>0.5</v>
      </c>
      <c r="L46" s="1">
        <v>0.5</v>
      </c>
      <c r="M46" s="1">
        <v>0.5</v>
      </c>
      <c r="N46" s="1">
        <v>0.5</v>
      </c>
      <c r="O46" s="1">
        <v>0.6</v>
      </c>
      <c r="P46" s="1">
        <v>0.5</v>
      </c>
      <c r="Q46" s="1">
        <v>0.5</v>
      </c>
      <c r="R46" s="1">
        <v>0.5</v>
      </c>
      <c r="S46" s="1">
        <v>1.2</v>
      </c>
      <c r="T46" s="1">
        <v>1.5</v>
      </c>
      <c r="U46" s="1">
        <v>0.9</v>
      </c>
      <c r="V46" s="1">
        <v>1.6</v>
      </c>
      <c r="W46" s="1">
        <v>2</v>
      </c>
      <c r="X46" s="1">
        <v>1</v>
      </c>
      <c r="Y46" s="1">
        <v>0.8</v>
      </c>
      <c r="Z46" s="1">
        <v>1.9</v>
      </c>
      <c r="AA46" s="1">
        <v>2.2</v>
      </c>
      <c r="AB46" s="1">
        <v>2.1</v>
      </c>
      <c r="AC46" s="1">
        <v>1.8</v>
      </c>
      <c r="AD46" s="1">
        <v>1.5</v>
      </c>
      <c r="AE46" s="1">
        <v>0.5</v>
      </c>
      <c r="AF46" s="1">
        <v>0.5</v>
      </c>
      <c r="AG46" s="35">
        <f>AVERAGE(B46:AF46)</f>
        <v>0.9387096774193547</v>
      </c>
    </row>
    <row r="47" spans="1:33" ht="19.5" customHeight="1">
      <c r="A47" s="19"/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G47" s="35"/>
    </row>
    <row r="48" spans="1:33" ht="19.5" customHeight="1">
      <c r="A48" s="19" t="s">
        <v>17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35">
        <f>AVERAGE(B48:AF48)</f>
        <v>0</v>
      </c>
    </row>
    <row r="49" spans="1:33" ht="19.5" customHeight="1">
      <c r="A49" s="19"/>
      <c r="AG49" s="35"/>
    </row>
    <row r="50" spans="1:33" s="12" customFormat="1" ht="19.5" customHeight="1">
      <c r="A50" s="20" t="s">
        <v>29</v>
      </c>
      <c r="B50" s="15">
        <f aca="true" t="shared" si="4" ref="B50:AF50">B52</f>
        <v>0.408</v>
      </c>
      <c r="C50" s="15">
        <f t="shared" si="4"/>
        <v>0.368</v>
      </c>
      <c r="D50" s="15">
        <f t="shared" si="4"/>
        <v>0.368</v>
      </c>
      <c r="E50" s="15">
        <f t="shared" si="4"/>
        <v>0.396</v>
      </c>
      <c r="F50" s="15">
        <f t="shared" si="4"/>
        <v>0.439</v>
      </c>
      <c r="G50" s="15">
        <f t="shared" si="4"/>
        <v>0.443</v>
      </c>
      <c r="H50" s="15">
        <f t="shared" si="4"/>
        <v>0.435</v>
      </c>
      <c r="I50" s="15">
        <f t="shared" si="4"/>
        <v>0.428</v>
      </c>
      <c r="J50" s="15">
        <f t="shared" si="4"/>
        <v>0.388</v>
      </c>
      <c r="K50" s="15">
        <f t="shared" si="4"/>
        <v>0.354</v>
      </c>
      <c r="L50" s="15">
        <f t="shared" si="4"/>
        <v>0.365</v>
      </c>
      <c r="M50" s="15">
        <f t="shared" si="4"/>
        <v>0.4</v>
      </c>
      <c r="N50" s="15">
        <f t="shared" si="4"/>
        <v>0.427</v>
      </c>
      <c r="O50" s="15">
        <f t="shared" si="4"/>
        <v>0.371</v>
      </c>
      <c r="P50" s="15">
        <f t="shared" si="4"/>
        <v>0.404</v>
      </c>
      <c r="Q50" s="15">
        <f t="shared" si="4"/>
        <v>0.391</v>
      </c>
      <c r="R50" s="15">
        <f t="shared" si="4"/>
        <v>0.401</v>
      </c>
      <c r="S50" s="15">
        <f t="shared" si="4"/>
        <v>0.411</v>
      </c>
      <c r="T50" s="15">
        <f t="shared" si="4"/>
        <v>0.426</v>
      </c>
      <c r="U50" s="15">
        <f t="shared" si="4"/>
        <v>0.406</v>
      </c>
      <c r="V50" s="15">
        <f t="shared" si="4"/>
        <v>0.352</v>
      </c>
      <c r="W50" s="15">
        <f t="shared" si="4"/>
        <v>0.355</v>
      </c>
      <c r="X50" s="15">
        <f t="shared" si="4"/>
        <v>0.357</v>
      </c>
      <c r="Y50" s="15">
        <f t="shared" si="4"/>
        <v>0.359</v>
      </c>
      <c r="Z50" s="15">
        <f t="shared" si="4"/>
        <v>0.359</v>
      </c>
      <c r="AA50" s="15">
        <f t="shared" si="4"/>
        <v>0.359</v>
      </c>
      <c r="AB50" s="15">
        <f t="shared" si="4"/>
        <v>0.359</v>
      </c>
      <c r="AC50" s="15">
        <f t="shared" si="4"/>
        <v>0.359</v>
      </c>
      <c r="AD50" s="15">
        <f t="shared" si="4"/>
        <v>0.359</v>
      </c>
      <c r="AE50" s="15">
        <f t="shared" si="4"/>
        <v>0.359</v>
      </c>
      <c r="AF50" s="15">
        <f t="shared" si="4"/>
        <v>0.359</v>
      </c>
      <c r="AG50" s="24">
        <f>AVERAGE(B50:AF50)</f>
        <v>0.3859677419354839</v>
      </c>
    </row>
    <row r="51" spans="1:33" s="33" customFormat="1" ht="19.5" customHeight="1">
      <c r="A51" s="19"/>
      <c r="AG51" s="35"/>
    </row>
    <row r="52" spans="1:33" ht="19.5" customHeight="1">
      <c r="A52" s="19" t="s">
        <v>16</v>
      </c>
      <c r="B52" s="11">
        <v>0.408</v>
      </c>
      <c r="C52" s="11">
        <v>0.368</v>
      </c>
      <c r="D52" s="11">
        <v>0.368</v>
      </c>
      <c r="E52" s="11">
        <v>0.396</v>
      </c>
      <c r="F52" s="11">
        <v>0.439</v>
      </c>
      <c r="G52" s="11">
        <v>0.443</v>
      </c>
      <c r="H52" s="11">
        <v>0.435</v>
      </c>
      <c r="I52" s="11">
        <v>0.428</v>
      </c>
      <c r="J52" s="11">
        <v>0.388</v>
      </c>
      <c r="K52" s="11">
        <v>0.354</v>
      </c>
      <c r="L52" s="11">
        <v>0.365</v>
      </c>
      <c r="M52" s="11">
        <v>0.4</v>
      </c>
      <c r="N52" s="11">
        <v>0.427</v>
      </c>
      <c r="O52" s="11">
        <v>0.371</v>
      </c>
      <c r="P52" s="11">
        <v>0.404</v>
      </c>
      <c r="Q52" s="11">
        <v>0.391</v>
      </c>
      <c r="R52" s="11">
        <v>0.401</v>
      </c>
      <c r="S52" s="11">
        <v>0.411</v>
      </c>
      <c r="T52" s="11">
        <v>0.426</v>
      </c>
      <c r="U52" s="11">
        <v>0.406</v>
      </c>
      <c r="V52" s="11">
        <v>0.352</v>
      </c>
      <c r="W52" s="11">
        <v>0.355</v>
      </c>
      <c r="X52" s="11">
        <v>0.357</v>
      </c>
      <c r="Y52" s="11">
        <v>0.359</v>
      </c>
      <c r="Z52" s="52">
        <v>0.359</v>
      </c>
      <c r="AA52" s="52">
        <v>0.359</v>
      </c>
      <c r="AB52" s="52">
        <v>0.359</v>
      </c>
      <c r="AC52" s="52">
        <v>0.359</v>
      </c>
      <c r="AD52" s="52">
        <v>0.359</v>
      </c>
      <c r="AE52" s="52">
        <v>0.359</v>
      </c>
      <c r="AF52" s="52">
        <v>0.359</v>
      </c>
      <c r="AG52" s="35">
        <f>AVERAGE(B52:AF52)</f>
        <v>0.3859677419354839</v>
      </c>
    </row>
    <row r="53" spans="1:33" ht="19.5" customHeight="1">
      <c r="A53" s="19"/>
      <c r="AG53" s="36"/>
    </row>
    <row r="54" spans="1:33" s="12" customFormat="1" ht="19.5" customHeight="1">
      <c r="A54" s="23"/>
      <c r="AG54" s="38"/>
    </row>
    <row r="55" spans="1:33" ht="19.5" customHeight="1">
      <c r="A55" s="19"/>
      <c r="AG55" s="39"/>
    </row>
    <row r="56" spans="1:33" s="33" customFormat="1" ht="19.5" customHeight="1">
      <c r="A56" s="19" t="s">
        <v>25</v>
      </c>
      <c r="B56" s="44">
        <f aca="true" t="shared" si="5" ref="B56:AC56">SUM(B8+B14+B24+B40+B50)</f>
        <v>67.908</v>
      </c>
      <c r="C56" s="44">
        <f t="shared" si="5"/>
        <v>65.868</v>
      </c>
      <c r="D56" s="44">
        <f t="shared" si="5"/>
        <v>66.068</v>
      </c>
      <c r="E56" s="44">
        <f t="shared" si="5"/>
        <v>64.49900000000001</v>
      </c>
      <c r="F56" s="44">
        <f t="shared" si="5"/>
        <v>64.576</v>
      </c>
      <c r="G56" s="44">
        <f t="shared" si="5"/>
        <v>64.284</v>
      </c>
      <c r="H56" s="44">
        <f t="shared" si="5"/>
        <v>65.775</v>
      </c>
      <c r="I56" s="44">
        <f t="shared" si="5"/>
        <v>68.928</v>
      </c>
      <c r="J56" s="44">
        <f t="shared" si="5"/>
        <v>68.488</v>
      </c>
      <c r="K56" s="1">
        <f t="shared" si="5"/>
        <v>66.45400000000001</v>
      </c>
      <c r="L56" s="44">
        <f t="shared" si="5"/>
        <v>65.96499999999999</v>
      </c>
      <c r="M56" s="44">
        <f t="shared" si="5"/>
        <v>64</v>
      </c>
      <c r="N56" s="44">
        <f t="shared" si="5"/>
        <v>65.427</v>
      </c>
      <c r="O56" s="44">
        <f t="shared" si="5"/>
        <v>66.571</v>
      </c>
      <c r="P56" s="44">
        <f t="shared" si="5"/>
        <v>65.104</v>
      </c>
      <c r="Q56" s="44">
        <f t="shared" si="5"/>
        <v>63.791000000000004</v>
      </c>
      <c r="R56" s="44">
        <f t="shared" si="5"/>
        <v>63.50100000000001</v>
      </c>
      <c r="S56" s="1">
        <f t="shared" si="5"/>
        <v>65.61099999999999</v>
      </c>
      <c r="T56" s="44">
        <f t="shared" si="5"/>
        <v>63.925999999999995</v>
      </c>
      <c r="U56" s="44">
        <f t="shared" si="5"/>
        <v>65.006</v>
      </c>
      <c r="V56" s="44">
        <f t="shared" si="5"/>
        <v>67.052</v>
      </c>
      <c r="W56" s="44">
        <f t="shared" si="5"/>
        <v>67.25500000000001</v>
      </c>
      <c r="X56" s="44">
        <f t="shared" si="5"/>
        <v>64.857</v>
      </c>
      <c r="Y56" s="44">
        <f t="shared" si="5"/>
        <v>66.259</v>
      </c>
      <c r="Z56" s="44">
        <f t="shared" si="5"/>
        <v>65.059</v>
      </c>
      <c r="AA56" s="44">
        <f t="shared" si="5"/>
        <v>67.65899999999999</v>
      </c>
      <c r="AB56" s="44">
        <f t="shared" si="5"/>
        <v>65.15899999999999</v>
      </c>
      <c r="AC56" s="44">
        <f t="shared" si="5"/>
        <v>64.459</v>
      </c>
      <c r="AD56" s="44">
        <f>SUM(AD8+AD14+AD24+AD40+AD50)</f>
        <v>63.559000000000005</v>
      </c>
      <c r="AE56" s="44">
        <f>SUM(AE8+AE14+AE24+AE40+AE50)</f>
        <v>60.958999999999996</v>
      </c>
      <c r="AF56" s="44">
        <f>SUM(AF8+AF14+AF24+AF40+AF50)</f>
        <v>59.659000000000006</v>
      </c>
      <c r="AG56" s="35">
        <f>AVERAGE(B56:AF56)</f>
        <v>65.2801935483871</v>
      </c>
    </row>
    <row r="57" spans="1:33" ht="19.5" customHeight="1">
      <c r="A57" s="19"/>
      <c r="B57" s="45"/>
      <c r="C57" s="46"/>
      <c r="D57" s="45"/>
      <c r="E57" s="44"/>
      <c r="F57" s="45"/>
      <c r="G57" s="45"/>
      <c r="H57" s="44"/>
      <c r="I57" s="44"/>
      <c r="J57" s="44"/>
      <c r="K57" s="1"/>
      <c r="L57" s="44"/>
      <c r="M57" s="44"/>
      <c r="N57" s="44"/>
      <c r="O57" s="44"/>
      <c r="P57" s="44"/>
      <c r="Q57" s="44"/>
      <c r="R57" s="44"/>
      <c r="S57" s="1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7"/>
      <c r="AG57" s="35"/>
    </row>
    <row r="58" spans="1:33" ht="19.5" customHeight="1">
      <c r="A58" s="19" t="s">
        <v>26</v>
      </c>
      <c r="B58" s="47">
        <f aca="true" t="shared" si="6" ref="B58:AB58">-SUM(B20+B22+B36+B38+B46+B48)</f>
        <v>-3.5</v>
      </c>
      <c r="C58" s="47">
        <f t="shared" si="6"/>
        <v>-3.5</v>
      </c>
      <c r="D58" s="47">
        <f t="shared" si="6"/>
        <v>-2.7</v>
      </c>
      <c r="E58" s="47">
        <f t="shared" si="6"/>
        <v>-1.103</v>
      </c>
      <c r="F58" s="47">
        <f t="shared" si="6"/>
        <v>-0.537</v>
      </c>
      <c r="G58" s="47">
        <f t="shared" si="6"/>
        <v>-0.541</v>
      </c>
      <c r="H58" s="47">
        <f t="shared" si="6"/>
        <v>-0.64</v>
      </c>
      <c r="I58" s="47">
        <f t="shared" si="6"/>
        <v>-1.8</v>
      </c>
      <c r="J58" s="47">
        <f t="shared" si="6"/>
        <v>-2.1</v>
      </c>
      <c r="K58" s="11">
        <f t="shared" si="6"/>
        <v>-1.8</v>
      </c>
      <c r="L58" s="47">
        <f t="shared" si="6"/>
        <v>-1.7</v>
      </c>
      <c r="M58" s="47">
        <f t="shared" si="6"/>
        <v>-1.7</v>
      </c>
      <c r="N58" s="47">
        <f t="shared" si="6"/>
        <v>-1.7</v>
      </c>
      <c r="O58" s="47">
        <f t="shared" si="6"/>
        <v>-1.7999999999999998</v>
      </c>
      <c r="P58" s="47">
        <f t="shared" si="6"/>
        <v>-1.7</v>
      </c>
      <c r="Q58" s="47">
        <f t="shared" si="6"/>
        <v>-1.7</v>
      </c>
      <c r="R58" s="47">
        <f t="shared" si="6"/>
        <v>-1.7</v>
      </c>
      <c r="S58" s="11">
        <f t="shared" si="6"/>
        <v>-2.5</v>
      </c>
      <c r="T58" s="47">
        <f t="shared" si="6"/>
        <v>-2.8</v>
      </c>
      <c r="U58" s="47">
        <f t="shared" si="6"/>
        <v>-2.3</v>
      </c>
      <c r="V58" s="47">
        <f t="shared" si="6"/>
        <v>-3.9</v>
      </c>
      <c r="W58" s="47">
        <f t="shared" si="6"/>
        <v>-4.3</v>
      </c>
      <c r="X58" s="47">
        <f t="shared" si="6"/>
        <v>-3.3</v>
      </c>
      <c r="Y58" s="47">
        <f t="shared" si="6"/>
        <v>-3.0999999999999996</v>
      </c>
      <c r="Z58" s="47">
        <f t="shared" si="6"/>
        <v>-4.199999999999999</v>
      </c>
      <c r="AA58" s="47">
        <f t="shared" si="6"/>
        <v>-4.4</v>
      </c>
      <c r="AB58" s="47">
        <f t="shared" si="6"/>
        <v>-3.4000000000000004</v>
      </c>
      <c r="AC58" s="47">
        <f>-SUM(AC21+AC23+AC36+AC38+AC46+AC48)</f>
        <v>-1.8</v>
      </c>
      <c r="AD58" s="47">
        <f>-SUM(AD21+AD23+AD36+AD38+AD46+AD48)</f>
        <v>-1.5</v>
      </c>
      <c r="AE58" s="47">
        <f>-SUM(AE21+AE23+AE36+AE38+AE46+AE48)</f>
        <v>-0.5</v>
      </c>
      <c r="AF58" s="47">
        <f>-SUM(AF21+AF23+AF36+AF38+AF46+AF48)</f>
        <v>-0.5</v>
      </c>
      <c r="AG58" s="35">
        <f>AVERAGE(B58:AF58)</f>
        <v>-2.2168064516129027</v>
      </c>
    </row>
    <row r="59" spans="1:33" ht="19.5" customHeight="1">
      <c r="A59" s="19"/>
      <c r="B59" s="6"/>
      <c r="C59" s="6"/>
      <c r="D59" s="14"/>
      <c r="E59" s="1"/>
      <c r="F59" s="6"/>
      <c r="G59" s="6"/>
      <c r="H59" s="1"/>
      <c r="I59" s="1"/>
      <c r="J59" s="1"/>
      <c r="K59" s="1"/>
      <c r="L59" s="1"/>
      <c r="M59" s="1"/>
      <c r="N59" s="1"/>
      <c r="O59" s="1"/>
      <c r="P59" s="1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G59" s="36"/>
    </row>
    <row r="60" spans="1:33" s="17" customFormat="1" ht="19.5" customHeight="1">
      <c r="A60" s="20" t="s">
        <v>10</v>
      </c>
      <c r="B60" s="10">
        <f aca="true" t="shared" si="7" ref="B60:AF60">SUM(B56:B58)</f>
        <v>64.408</v>
      </c>
      <c r="C60" s="10">
        <f t="shared" si="7"/>
        <v>62.367999999999995</v>
      </c>
      <c r="D60" s="10">
        <f t="shared" si="7"/>
        <v>63.367999999999995</v>
      </c>
      <c r="E60" s="10">
        <f t="shared" si="7"/>
        <v>63.39600000000001</v>
      </c>
      <c r="F60" s="10">
        <f t="shared" si="7"/>
        <v>64.03899999999999</v>
      </c>
      <c r="G60" s="10">
        <f t="shared" si="7"/>
        <v>63.74300000000001</v>
      </c>
      <c r="H60" s="10">
        <f t="shared" si="7"/>
        <v>65.135</v>
      </c>
      <c r="I60" s="10">
        <f t="shared" si="7"/>
        <v>67.128</v>
      </c>
      <c r="J60" s="10">
        <f t="shared" si="7"/>
        <v>66.388</v>
      </c>
      <c r="K60" s="10">
        <f t="shared" si="7"/>
        <v>64.65400000000001</v>
      </c>
      <c r="L60" s="10">
        <f t="shared" si="7"/>
        <v>64.26499999999999</v>
      </c>
      <c r="M60" s="10">
        <f t="shared" si="7"/>
        <v>62.3</v>
      </c>
      <c r="N60" s="10">
        <f t="shared" si="7"/>
        <v>63.727000000000004</v>
      </c>
      <c r="O60" s="10">
        <f t="shared" si="7"/>
        <v>64.771</v>
      </c>
      <c r="P60" s="10">
        <f t="shared" si="7"/>
        <v>63.403999999999996</v>
      </c>
      <c r="Q60" s="10">
        <f t="shared" si="7"/>
        <v>62.091</v>
      </c>
      <c r="R60" s="10">
        <f t="shared" si="7"/>
        <v>61.80100000000001</v>
      </c>
      <c r="S60" s="10">
        <f t="shared" si="7"/>
        <v>63.11099999999999</v>
      </c>
      <c r="T60" s="10">
        <f t="shared" si="7"/>
        <v>61.126</v>
      </c>
      <c r="U60" s="10">
        <f t="shared" si="7"/>
        <v>62.706</v>
      </c>
      <c r="V60" s="10">
        <f t="shared" si="7"/>
        <v>63.15200000000001</v>
      </c>
      <c r="W60" s="10">
        <f t="shared" si="7"/>
        <v>62.95500000000001</v>
      </c>
      <c r="X60" s="10">
        <f t="shared" si="7"/>
        <v>61.557</v>
      </c>
      <c r="Y60" s="10">
        <f t="shared" si="7"/>
        <v>63.159</v>
      </c>
      <c r="Z60" s="10">
        <f t="shared" si="7"/>
        <v>60.858999999999995</v>
      </c>
      <c r="AA60" s="10">
        <f t="shared" si="7"/>
        <v>63.25899999999999</v>
      </c>
      <c r="AB60" s="10">
        <f t="shared" si="7"/>
        <v>61.75899999999999</v>
      </c>
      <c r="AC60" s="10">
        <f t="shared" si="7"/>
        <v>62.659000000000006</v>
      </c>
      <c r="AD60" s="10">
        <f t="shared" si="7"/>
        <v>62.059000000000005</v>
      </c>
      <c r="AE60" s="10">
        <f t="shared" si="7"/>
        <v>60.458999999999996</v>
      </c>
      <c r="AF60" s="10">
        <f t="shared" si="7"/>
        <v>59.159000000000006</v>
      </c>
      <c r="AG60" s="24">
        <f>AVERAGE(B60:AF60)</f>
        <v>63.06338709677419</v>
      </c>
    </row>
    <row r="61" ht="19.5" customHeight="1">
      <c r="AG61" s="31"/>
    </row>
    <row r="62" spans="1:34" ht="19.5" customHeight="1">
      <c r="A62" s="13" t="s">
        <v>27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3" ht="19.5" customHeight="1">
      <c r="A63" s="30"/>
      <c r="B63" s="7"/>
      <c r="C63" s="28"/>
      <c r="D63" s="28"/>
      <c r="E63" s="28"/>
      <c r="F63" s="28"/>
      <c r="G63" s="28"/>
      <c r="H63" s="6"/>
      <c r="I63" s="1"/>
      <c r="J63" s="1"/>
      <c r="K63" s="1"/>
      <c r="L63" s="1"/>
      <c r="M63" s="1"/>
      <c r="N63" s="1"/>
      <c r="O63" s="1"/>
      <c r="P63" s="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33" ht="19.5" customHeight="1">
      <c r="A64" s="32"/>
      <c r="B64" s="5"/>
      <c r="C64" s="5"/>
      <c r="D64" s="5"/>
      <c r="E64" s="5"/>
      <c r="F64" s="5"/>
      <c r="G64" s="5"/>
      <c r="H64" s="5"/>
      <c r="I64" s="4"/>
      <c r="J64" s="4"/>
      <c r="K64" s="4"/>
      <c r="L64" s="4"/>
      <c r="M64" s="4"/>
      <c r="N64" s="4"/>
      <c r="O64" s="4"/>
      <c r="P64" s="4"/>
      <c r="Q64" s="6"/>
      <c r="R64" s="6"/>
      <c r="S64" s="5"/>
      <c r="T64" s="5"/>
      <c r="U64" s="5"/>
      <c r="V64" s="5"/>
      <c r="W64" s="5"/>
      <c r="X64" s="5"/>
      <c r="Y64" s="5"/>
      <c r="Z64" s="4"/>
      <c r="AA64" s="4"/>
      <c r="AB64" s="4"/>
      <c r="AC64" s="4"/>
      <c r="AD64" s="4"/>
      <c r="AE64" s="4"/>
      <c r="AF64" s="4"/>
      <c r="AG64" s="31"/>
    </row>
  </sheetData>
  <mergeCells count="3">
    <mergeCell ref="A1:AG1"/>
    <mergeCell ref="A2:AG2"/>
    <mergeCell ref="A3:AG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="50" zoomScaleNormal="60" zoomScaleSheetLayoutView="50" workbookViewId="0" topLeftCell="M29">
      <selection activeCell="AG66" sqref="AG66"/>
    </sheetView>
  </sheetViews>
  <sheetFormatPr defaultColWidth="8.88671875" defaultRowHeight="19.5" customHeight="1"/>
  <cols>
    <col min="1" max="1" width="34.77734375" style="26" customWidth="1"/>
    <col min="2" max="32" width="7.77734375" style="26" customWidth="1"/>
    <col min="33" max="16384" width="8.88671875" style="26" customWidth="1"/>
  </cols>
  <sheetData>
    <row r="1" spans="1:33" ht="19.5" customHeight="1">
      <c r="A1" s="69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ht="19.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19.5" customHeight="1">
      <c r="A3" s="71">
        <v>37347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9.5" customHeight="1">
      <c r="A4" s="2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42" customFormat="1" ht="19.5" customHeight="1">
      <c r="A5" s="4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G5" s="41" t="s">
        <v>9</v>
      </c>
    </row>
    <row r="6" spans="1:33" s="43" customFormat="1" ht="19.5" customHeight="1">
      <c r="A6" s="18" t="s">
        <v>6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8">
        <v>16</v>
      </c>
      <c r="R6" s="8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8"/>
      <c r="AG6" s="37"/>
    </row>
    <row r="7" spans="1:33" ht="19.5" customHeight="1">
      <c r="A7" s="1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9"/>
      <c r="R7" s="29"/>
      <c r="S7" s="3"/>
      <c r="T7" s="3"/>
      <c r="U7" s="3"/>
      <c r="V7" s="3"/>
      <c r="W7" s="3"/>
      <c r="X7" s="3"/>
      <c r="Y7" s="3"/>
      <c r="Z7" s="29"/>
      <c r="AA7" s="29"/>
      <c r="AB7" s="29"/>
      <c r="AC7" s="29"/>
      <c r="AD7" s="29"/>
      <c r="AE7" s="29"/>
      <c r="AG7" s="34"/>
    </row>
    <row r="8" spans="1:33" s="12" customFormat="1" ht="19.5" customHeight="1">
      <c r="A8" s="20" t="s">
        <v>1</v>
      </c>
      <c r="B8" s="10">
        <f aca="true" t="shared" si="0" ref="B8:AE8">SUM(B10:B12)</f>
        <v>20.6</v>
      </c>
      <c r="C8" s="10">
        <f t="shared" si="0"/>
        <v>21.8</v>
      </c>
      <c r="D8" s="10">
        <f t="shared" si="0"/>
        <v>21</v>
      </c>
      <c r="E8" s="10">
        <f t="shared" si="0"/>
        <v>20.9</v>
      </c>
      <c r="F8" s="10">
        <f t="shared" si="0"/>
        <v>22</v>
      </c>
      <c r="G8" s="10">
        <f t="shared" si="0"/>
        <v>20.299999999999997</v>
      </c>
      <c r="H8" s="10">
        <f t="shared" si="0"/>
        <v>19.3</v>
      </c>
      <c r="I8" s="10">
        <f t="shared" si="0"/>
        <v>22.8</v>
      </c>
      <c r="J8" s="10">
        <f t="shared" si="0"/>
        <v>19.2</v>
      </c>
      <c r="K8" s="10">
        <f t="shared" si="0"/>
        <v>24.799999999999997</v>
      </c>
      <c r="L8" s="10">
        <f t="shared" si="0"/>
        <v>21.6</v>
      </c>
      <c r="M8" s="10">
        <f t="shared" si="0"/>
        <v>21.7</v>
      </c>
      <c r="N8" s="10">
        <f t="shared" si="0"/>
        <v>21</v>
      </c>
      <c r="O8" s="10">
        <f t="shared" si="0"/>
        <v>20.6</v>
      </c>
      <c r="P8" s="10">
        <f t="shared" si="0"/>
        <v>24.1</v>
      </c>
      <c r="Q8" s="10">
        <f t="shared" si="0"/>
        <v>24.5</v>
      </c>
      <c r="R8" s="10">
        <f t="shared" si="0"/>
        <v>24.2</v>
      </c>
      <c r="S8" s="10">
        <f t="shared" si="0"/>
        <v>25.5</v>
      </c>
      <c r="T8" s="10">
        <f t="shared" si="0"/>
        <v>25.4</v>
      </c>
      <c r="U8" s="10">
        <f t="shared" si="0"/>
        <v>22</v>
      </c>
      <c r="V8" s="10">
        <f t="shared" si="0"/>
        <v>22</v>
      </c>
      <c r="W8" s="10">
        <f t="shared" si="0"/>
        <v>20.6</v>
      </c>
      <c r="X8" s="10">
        <f t="shared" si="0"/>
        <v>19.6</v>
      </c>
      <c r="Y8" s="10">
        <f t="shared" si="0"/>
        <v>23.1</v>
      </c>
      <c r="Z8" s="10">
        <f t="shared" si="0"/>
        <v>24.200000000000003</v>
      </c>
      <c r="AA8" s="10">
        <f t="shared" si="0"/>
        <v>23.1</v>
      </c>
      <c r="AB8" s="10">
        <f t="shared" si="0"/>
        <v>20.9</v>
      </c>
      <c r="AC8" s="10">
        <f t="shared" si="0"/>
        <v>21.200000000000003</v>
      </c>
      <c r="AD8" s="10">
        <f t="shared" si="0"/>
        <v>22.3</v>
      </c>
      <c r="AE8" s="10">
        <f t="shared" si="0"/>
        <v>21.9</v>
      </c>
      <c r="AF8" s="10"/>
      <c r="AG8" s="24">
        <f>AVERAGE(B8:AE8)</f>
        <v>22.073333333333334</v>
      </c>
    </row>
    <row r="9" spans="1:33" ht="19.5" customHeight="1">
      <c r="A9" s="19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G9" s="35"/>
    </row>
    <row r="10" spans="1:33" ht="19.5" customHeight="1">
      <c r="A10" s="19" t="s">
        <v>21</v>
      </c>
      <c r="B10" s="1">
        <v>5.9</v>
      </c>
      <c r="C10" s="1">
        <v>6.3</v>
      </c>
      <c r="D10" s="1">
        <v>6.2</v>
      </c>
      <c r="E10" s="1">
        <v>6.2</v>
      </c>
      <c r="F10" s="1">
        <v>6.4</v>
      </c>
      <c r="G10" s="1">
        <v>6.1</v>
      </c>
      <c r="H10" s="1">
        <v>5.8</v>
      </c>
      <c r="I10" s="1">
        <v>6.8</v>
      </c>
      <c r="J10" s="1">
        <v>2.2</v>
      </c>
      <c r="K10" s="1">
        <v>6.1</v>
      </c>
      <c r="L10" s="1">
        <v>6.2</v>
      </c>
      <c r="M10" s="1">
        <v>6.3</v>
      </c>
      <c r="N10" s="1">
        <v>6.3</v>
      </c>
      <c r="O10" s="1">
        <v>6.3</v>
      </c>
      <c r="P10" s="1">
        <v>6.5</v>
      </c>
      <c r="Q10" s="1">
        <v>7</v>
      </c>
      <c r="R10" s="1">
        <v>7</v>
      </c>
      <c r="S10" s="1">
        <v>6.9</v>
      </c>
      <c r="T10" s="1">
        <v>7.2</v>
      </c>
      <c r="U10" s="1">
        <v>6.6</v>
      </c>
      <c r="V10" s="1">
        <v>6.7</v>
      </c>
      <c r="W10" s="1">
        <v>4.6</v>
      </c>
      <c r="X10" s="1">
        <v>3.8</v>
      </c>
      <c r="Y10" s="1">
        <v>7.3</v>
      </c>
      <c r="Z10" s="1">
        <v>6.9</v>
      </c>
      <c r="AA10" s="1">
        <v>7.4</v>
      </c>
      <c r="AB10" s="1">
        <v>6.6</v>
      </c>
      <c r="AC10" s="1">
        <v>5.9</v>
      </c>
      <c r="AD10" s="1">
        <v>6.3</v>
      </c>
      <c r="AE10" s="1">
        <v>6.1</v>
      </c>
      <c r="AG10" s="35">
        <f>AVERAGE(B10:AE10)</f>
        <v>6.196666666666668</v>
      </c>
    </row>
    <row r="11" spans="1:33" ht="19.5" customHeight="1">
      <c r="A11" s="1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G11" s="35"/>
    </row>
    <row r="12" spans="1:33" s="33" customFormat="1" ht="19.5" customHeight="1">
      <c r="A12" s="19" t="s">
        <v>11</v>
      </c>
      <c r="B12" s="11">
        <v>14.7</v>
      </c>
      <c r="C12" s="11">
        <v>15.5</v>
      </c>
      <c r="D12" s="11">
        <v>14.8</v>
      </c>
      <c r="E12" s="11">
        <v>14.7</v>
      </c>
      <c r="F12" s="11">
        <v>15.6</v>
      </c>
      <c r="G12" s="11">
        <v>14.2</v>
      </c>
      <c r="H12" s="11">
        <v>13.5</v>
      </c>
      <c r="I12" s="11">
        <v>16</v>
      </c>
      <c r="J12" s="11">
        <v>17</v>
      </c>
      <c r="K12" s="11">
        <v>18.7</v>
      </c>
      <c r="L12" s="11">
        <v>15.4</v>
      </c>
      <c r="M12" s="11">
        <v>15.4</v>
      </c>
      <c r="N12" s="11">
        <v>14.7</v>
      </c>
      <c r="O12" s="11">
        <v>14.3</v>
      </c>
      <c r="P12" s="11">
        <v>17.6</v>
      </c>
      <c r="Q12" s="11">
        <v>17.5</v>
      </c>
      <c r="R12" s="11">
        <v>17.2</v>
      </c>
      <c r="S12" s="11">
        <v>18.6</v>
      </c>
      <c r="T12" s="11">
        <v>18.2</v>
      </c>
      <c r="U12" s="11">
        <v>15.4</v>
      </c>
      <c r="V12" s="11">
        <v>15.3</v>
      </c>
      <c r="W12" s="11">
        <v>16</v>
      </c>
      <c r="X12" s="11">
        <v>15.8</v>
      </c>
      <c r="Y12" s="11">
        <v>15.8</v>
      </c>
      <c r="Z12" s="11">
        <v>17.3</v>
      </c>
      <c r="AA12" s="11">
        <v>15.7</v>
      </c>
      <c r="AB12" s="11">
        <v>14.3</v>
      </c>
      <c r="AC12" s="11">
        <v>15.3</v>
      </c>
      <c r="AD12" s="11">
        <v>16</v>
      </c>
      <c r="AE12" s="11">
        <v>15.8</v>
      </c>
      <c r="AG12" s="35">
        <f>AVERAGE(B12:AE12)</f>
        <v>15.876666666666669</v>
      </c>
    </row>
    <row r="13" spans="1:33" ht="19.5" customHeight="1">
      <c r="A13" s="19"/>
      <c r="B13" s="11"/>
      <c r="C13" s="11"/>
      <c r="D13" s="11"/>
      <c r="E13" s="1"/>
      <c r="F13" s="1"/>
      <c r="G13" s="1"/>
      <c r="H13" s="1"/>
      <c r="I13" s="1"/>
      <c r="J13" s="11"/>
      <c r="K13" s="11"/>
      <c r="L13" s="1"/>
      <c r="M13" s="1"/>
      <c r="N13" s="1"/>
      <c r="O13" s="1"/>
      <c r="P13" s="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G13" s="36"/>
    </row>
    <row r="14" spans="1:33" s="12" customFormat="1" ht="19.5" customHeight="1">
      <c r="A14" s="20" t="s">
        <v>2</v>
      </c>
      <c r="B14" s="10">
        <f aca="true" t="shared" si="1" ref="B14:AE14">SUM(B16:B22)</f>
        <v>17.9</v>
      </c>
      <c r="C14" s="10">
        <f t="shared" si="1"/>
        <v>17.700000000000003</v>
      </c>
      <c r="D14" s="10">
        <f t="shared" si="1"/>
        <v>17.099999999999998</v>
      </c>
      <c r="E14" s="10">
        <f t="shared" si="1"/>
        <v>17</v>
      </c>
      <c r="F14" s="10">
        <f t="shared" si="1"/>
        <v>17</v>
      </c>
      <c r="G14" s="10">
        <f t="shared" si="1"/>
        <v>17.6</v>
      </c>
      <c r="H14" s="10">
        <f t="shared" si="1"/>
        <v>16.3</v>
      </c>
      <c r="I14" s="10">
        <f t="shared" si="1"/>
        <v>16.900000000000002</v>
      </c>
      <c r="J14" s="10">
        <f t="shared" si="1"/>
        <v>17</v>
      </c>
      <c r="K14" s="10">
        <f t="shared" si="1"/>
        <v>15.9</v>
      </c>
      <c r="L14" s="10">
        <f t="shared" si="1"/>
        <v>19</v>
      </c>
      <c r="M14" s="10">
        <f t="shared" si="1"/>
        <v>17</v>
      </c>
      <c r="N14" s="10">
        <f t="shared" si="1"/>
        <v>17.3</v>
      </c>
      <c r="O14" s="10">
        <f t="shared" si="1"/>
        <v>17.700000000000003</v>
      </c>
      <c r="P14" s="10">
        <f t="shared" si="1"/>
        <v>18</v>
      </c>
      <c r="Q14" s="10">
        <f t="shared" si="1"/>
        <v>18</v>
      </c>
      <c r="R14" s="10">
        <f t="shared" si="1"/>
        <v>19.6</v>
      </c>
      <c r="S14" s="10">
        <f t="shared" si="1"/>
        <v>17.400000000000002</v>
      </c>
      <c r="T14" s="10">
        <f t="shared" si="1"/>
        <v>21.3</v>
      </c>
      <c r="U14" s="10">
        <f t="shared" si="1"/>
        <v>19.3</v>
      </c>
      <c r="V14" s="10">
        <f t="shared" si="1"/>
        <v>19.1</v>
      </c>
      <c r="W14" s="10">
        <f t="shared" si="1"/>
        <v>19.8</v>
      </c>
      <c r="X14" s="10">
        <f t="shared" si="1"/>
        <v>17.299999999999997</v>
      </c>
      <c r="Y14" s="10">
        <f t="shared" si="1"/>
        <v>17.7</v>
      </c>
      <c r="Z14" s="10">
        <f t="shared" si="1"/>
        <v>17.200000000000003</v>
      </c>
      <c r="AA14" s="10">
        <f t="shared" si="1"/>
        <v>17.900000000000002</v>
      </c>
      <c r="AB14" s="10">
        <f t="shared" si="1"/>
        <v>17.400000000000002</v>
      </c>
      <c r="AC14" s="10">
        <f t="shared" si="1"/>
        <v>17.1</v>
      </c>
      <c r="AD14" s="10">
        <f t="shared" si="1"/>
        <v>17.46</v>
      </c>
      <c r="AE14" s="10">
        <f t="shared" si="1"/>
        <v>17.3</v>
      </c>
      <c r="AF14" s="10"/>
      <c r="AG14" s="24">
        <f>AVERAGE(B14:AE14)</f>
        <v>17.775333333333332</v>
      </c>
    </row>
    <row r="15" spans="1:33" ht="19.5" customHeight="1">
      <c r="A15" s="1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G15" s="35"/>
    </row>
    <row r="16" spans="1:33" ht="19.5" customHeight="1">
      <c r="A16" s="19" t="s">
        <v>12</v>
      </c>
      <c r="B16" s="1">
        <v>12</v>
      </c>
      <c r="C16" s="1">
        <v>12.8</v>
      </c>
      <c r="D16" s="1">
        <v>12.2</v>
      </c>
      <c r="E16" s="1">
        <v>12.1</v>
      </c>
      <c r="F16" s="1">
        <v>12.2</v>
      </c>
      <c r="G16" s="1">
        <v>12.8</v>
      </c>
      <c r="H16" s="1">
        <v>11.8</v>
      </c>
      <c r="I16" s="1">
        <v>12.3</v>
      </c>
      <c r="J16" s="1">
        <v>12.5</v>
      </c>
      <c r="K16" s="1">
        <v>11.5</v>
      </c>
      <c r="L16" s="1">
        <v>14.6</v>
      </c>
      <c r="M16" s="1">
        <v>12.6</v>
      </c>
      <c r="N16" s="1">
        <v>13.5</v>
      </c>
      <c r="O16" s="1">
        <v>13.3</v>
      </c>
      <c r="P16" s="1">
        <v>13.6</v>
      </c>
      <c r="Q16" s="1">
        <v>12.2</v>
      </c>
      <c r="R16" s="1">
        <v>13.5</v>
      </c>
      <c r="S16" s="1">
        <v>13.4</v>
      </c>
      <c r="T16" s="1">
        <v>13.2</v>
      </c>
      <c r="U16" s="1">
        <v>13.2</v>
      </c>
      <c r="V16" s="1">
        <v>12.9</v>
      </c>
      <c r="W16" s="1">
        <v>12.6</v>
      </c>
      <c r="X16" s="1">
        <v>12.9</v>
      </c>
      <c r="Y16" s="1">
        <v>12.6</v>
      </c>
      <c r="Z16" s="1">
        <v>12.8</v>
      </c>
      <c r="AA16" s="1">
        <v>13.5</v>
      </c>
      <c r="AB16" s="1">
        <v>13.1</v>
      </c>
      <c r="AC16" s="1">
        <v>12.8</v>
      </c>
      <c r="AD16" s="1">
        <v>13.1</v>
      </c>
      <c r="AE16" s="1">
        <v>12.9</v>
      </c>
      <c r="AG16" s="35">
        <f>AVERAGE(B16:AE16)</f>
        <v>12.816666666666666</v>
      </c>
    </row>
    <row r="17" spans="1:33" ht="19.5" customHeight="1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G17" s="35"/>
    </row>
    <row r="18" spans="1:33" ht="19.5" customHeight="1">
      <c r="A18" s="19" t="s">
        <v>19</v>
      </c>
      <c r="B18" s="1">
        <v>3.6</v>
      </c>
      <c r="C18" s="1">
        <v>3.6</v>
      </c>
      <c r="D18" s="1">
        <v>3.6</v>
      </c>
      <c r="E18" s="1">
        <v>3.6</v>
      </c>
      <c r="F18" s="1">
        <v>3.5</v>
      </c>
      <c r="G18" s="1">
        <v>3.5</v>
      </c>
      <c r="H18" s="1">
        <v>3.3</v>
      </c>
      <c r="I18" s="1">
        <v>3.4</v>
      </c>
      <c r="J18" s="1">
        <v>3.6</v>
      </c>
      <c r="K18" s="1">
        <v>3.6</v>
      </c>
      <c r="L18" s="1">
        <v>3.6</v>
      </c>
      <c r="M18" s="1">
        <v>3.6</v>
      </c>
      <c r="N18" s="1">
        <v>3.5</v>
      </c>
      <c r="O18" s="1">
        <v>3.6</v>
      </c>
      <c r="P18" s="1">
        <v>3.6</v>
      </c>
      <c r="Q18" s="1">
        <v>3.4</v>
      </c>
      <c r="R18" s="1">
        <v>3.5</v>
      </c>
      <c r="S18" s="1">
        <v>1.4</v>
      </c>
      <c r="T18" s="1">
        <v>5.5</v>
      </c>
      <c r="U18" s="1">
        <v>3.5</v>
      </c>
      <c r="V18" s="1">
        <v>3.6</v>
      </c>
      <c r="W18" s="1">
        <v>3.6</v>
      </c>
      <c r="X18" s="1">
        <v>3.5</v>
      </c>
      <c r="Y18" s="1">
        <v>3.7</v>
      </c>
      <c r="Z18" s="1">
        <v>3.6</v>
      </c>
      <c r="AA18" s="1">
        <v>3.6</v>
      </c>
      <c r="AB18" s="1">
        <v>3.5</v>
      </c>
      <c r="AC18" s="1">
        <v>3.5</v>
      </c>
      <c r="AD18" s="1">
        <v>3.6</v>
      </c>
      <c r="AE18" s="1">
        <v>3.6</v>
      </c>
      <c r="AG18" s="35">
        <f>AVERAGE(B18:AE18)</f>
        <v>3.543333333333332</v>
      </c>
    </row>
    <row r="19" spans="1:33" ht="19.5" customHeight="1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G19" s="35"/>
    </row>
    <row r="20" spans="1:33" ht="19.5" customHeight="1">
      <c r="A20" s="19" t="s">
        <v>20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/>
      <c r="AG20" s="35">
        <f>AVERAGE(B20:AE20)</f>
        <v>0</v>
      </c>
    </row>
    <row r="21" spans="1:33" ht="19.5" customHeight="1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G21" s="35"/>
    </row>
    <row r="22" spans="1:33" ht="19.5" customHeight="1">
      <c r="A22" s="19" t="s">
        <v>18</v>
      </c>
      <c r="B22" s="11">
        <v>2.3</v>
      </c>
      <c r="C22" s="11">
        <v>1.3</v>
      </c>
      <c r="D22" s="11">
        <v>1.3</v>
      </c>
      <c r="E22" s="11">
        <v>1.3</v>
      </c>
      <c r="F22" s="11">
        <v>1.3</v>
      </c>
      <c r="G22" s="11">
        <v>1.3</v>
      </c>
      <c r="H22" s="11">
        <v>1.2</v>
      </c>
      <c r="I22" s="11">
        <v>1.2</v>
      </c>
      <c r="J22" s="11">
        <v>0.9</v>
      </c>
      <c r="K22" s="11">
        <v>0.8</v>
      </c>
      <c r="L22" s="11">
        <v>0.8</v>
      </c>
      <c r="M22" s="11">
        <v>0.8</v>
      </c>
      <c r="N22" s="11">
        <v>0.3</v>
      </c>
      <c r="O22" s="11">
        <v>0.8</v>
      </c>
      <c r="P22" s="1">
        <v>0.8</v>
      </c>
      <c r="Q22" s="11">
        <v>2.4</v>
      </c>
      <c r="R22" s="11">
        <v>2.6</v>
      </c>
      <c r="S22" s="11">
        <v>2.6</v>
      </c>
      <c r="T22" s="11">
        <v>2.6</v>
      </c>
      <c r="U22" s="11">
        <v>2.6</v>
      </c>
      <c r="V22" s="11">
        <v>2.6</v>
      </c>
      <c r="W22" s="11">
        <v>3.6</v>
      </c>
      <c r="X22" s="11">
        <v>0.9</v>
      </c>
      <c r="Y22" s="11">
        <v>1.4</v>
      </c>
      <c r="Z22" s="11">
        <v>0.8</v>
      </c>
      <c r="AA22" s="11">
        <v>0.8</v>
      </c>
      <c r="AB22" s="11">
        <v>0.8</v>
      </c>
      <c r="AC22" s="11">
        <v>0.8</v>
      </c>
      <c r="AD22" s="11">
        <v>0.76</v>
      </c>
      <c r="AE22" s="11">
        <v>0.8</v>
      </c>
      <c r="AG22" s="35">
        <f>AVERAGE(B22:AE22)</f>
        <v>1.4153333333333329</v>
      </c>
    </row>
    <row r="23" spans="1:33" s="33" customFormat="1" ht="19.5" customHeight="1">
      <c r="A23" s="19"/>
      <c r="B23" s="1"/>
      <c r="C23" s="1"/>
      <c r="D23" s="11"/>
      <c r="E23" s="11"/>
      <c r="F23" s="11"/>
      <c r="G23" s="11"/>
      <c r="H23" s="11"/>
      <c r="I23" s="1"/>
      <c r="J23" s="11"/>
      <c r="K23" s="1"/>
      <c r="L23" s="1"/>
      <c r="M23" s="1"/>
      <c r="N23" s="1"/>
      <c r="O23" s="1"/>
      <c r="P23" s="1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G23" s="35"/>
    </row>
    <row r="24" spans="1:33" s="12" customFormat="1" ht="19.5" customHeight="1">
      <c r="A24" s="20" t="s">
        <v>3</v>
      </c>
      <c r="B24" s="10">
        <f aca="true" t="shared" si="2" ref="B24:AE24">SUM(B26+B32+B34+B36+B38)</f>
        <v>19</v>
      </c>
      <c r="C24" s="10">
        <f t="shared" si="2"/>
        <v>19.1</v>
      </c>
      <c r="D24" s="10">
        <f t="shared" si="2"/>
        <v>19.9</v>
      </c>
      <c r="E24" s="10">
        <f t="shared" si="2"/>
        <v>19.8</v>
      </c>
      <c r="F24" s="10">
        <f t="shared" si="2"/>
        <v>19.1</v>
      </c>
      <c r="G24" s="10">
        <f t="shared" si="2"/>
        <v>19.8</v>
      </c>
      <c r="H24" s="10">
        <f t="shared" si="2"/>
        <v>20.8</v>
      </c>
      <c r="I24" s="10">
        <f t="shared" si="2"/>
        <v>20.4</v>
      </c>
      <c r="J24" s="10">
        <f t="shared" si="2"/>
        <v>20</v>
      </c>
      <c r="K24" s="10">
        <f t="shared" si="2"/>
        <v>19.1</v>
      </c>
      <c r="L24" s="10">
        <f t="shared" si="2"/>
        <v>19.5</v>
      </c>
      <c r="M24" s="10">
        <f t="shared" si="2"/>
        <v>20.8</v>
      </c>
      <c r="N24" s="10">
        <f t="shared" si="2"/>
        <v>19.7</v>
      </c>
      <c r="O24" s="10">
        <f t="shared" si="2"/>
        <v>20.4</v>
      </c>
      <c r="P24" s="10">
        <f t="shared" si="2"/>
        <v>20.7</v>
      </c>
      <c r="Q24" s="10">
        <f t="shared" si="2"/>
        <v>22.7</v>
      </c>
      <c r="R24" s="10">
        <f t="shared" si="2"/>
        <v>23.200000000000003</v>
      </c>
      <c r="S24" s="10">
        <f t="shared" si="2"/>
        <v>21.8</v>
      </c>
      <c r="T24" s="10">
        <f t="shared" si="2"/>
        <v>23.3</v>
      </c>
      <c r="U24" s="10">
        <f t="shared" si="2"/>
        <v>21.6</v>
      </c>
      <c r="V24" s="10">
        <f t="shared" si="2"/>
        <v>22.2</v>
      </c>
      <c r="W24" s="10">
        <f t="shared" si="2"/>
        <v>20.7</v>
      </c>
      <c r="X24" s="10">
        <f t="shared" si="2"/>
        <v>22.4</v>
      </c>
      <c r="Y24" s="10">
        <f t="shared" si="2"/>
        <v>21.1</v>
      </c>
      <c r="Z24" s="10">
        <f t="shared" si="2"/>
        <v>21.3</v>
      </c>
      <c r="AA24" s="10">
        <f t="shared" si="2"/>
        <v>21</v>
      </c>
      <c r="AB24" s="10">
        <f t="shared" si="2"/>
        <v>21.5</v>
      </c>
      <c r="AC24" s="10">
        <f t="shared" si="2"/>
        <v>21</v>
      </c>
      <c r="AD24" s="10">
        <f t="shared" si="2"/>
        <v>20.3</v>
      </c>
      <c r="AE24" s="10">
        <f t="shared" si="2"/>
        <v>21.1</v>
      </c>
      <c r="AF24" s="10"/>
      <c r="AG24" s="24">
        <f>AVERAGE(B24:AE24)</f>
        <v>20.776666666666664</v>
      </c>
    </row>
    <row r="25" spans="1:33" ht="19.5" customHeight="1">
      <c r="A25" s="19"/>
      <c r="AG25" s="36"/>
    </row>
    <row r="26" spans="1:33" ht="19.5" customHeight="1">
      <c r="A26" s="19" t="s">
        <v>13</v>
      </c>
      <c r="B26" s="1">
        <v>14.2</v>
      </c>
      <c r="C26" s="1">
        <v>14.1</v>
      </c>
      <c r="D26" s="1">
        <v>17.5</v>
      </c>
      <c r="E26" s="1">
        <v>14.9</v>
      </c>
      <c r="F26" s="1">
        <v>14.4</v>
      </c>
      <c r="G26" s="1">
        <v>15</v>
      </c>
      <c r="H26" s="1">
        <v>15.6</v>
      </c>
      <c r="I26" s="1">
        <v>15.6</v>
      </c>
      <c r="J26" s="1">
        <v>15.2</v>
      </c>
      <c r="K26" s="1">
        <v>14.1</v>
      </c>
      <c r="L26" s="1">
        <v>14.6</v>
      </c>
      <c r="M26" s="1">
        <v>16</v>
      </c>
      <c r="N26" s="1">
        <v>15</v>
      </c>
      <c r="O26" s="1">
        <v>15.7</v>
      </c>
      <c r="P26" s="1">
        <v>16.2</v>
      </c>
      <c r="Q26" s="1">
        <v>18</v>
      </c>
      <c r="R26" s="1">
        <v>18.6</v>
      </c>
      <c r="S26" s="1">
        <v>17.3</v>
      </c>
      <c r="T26" s="1">
        <v>18.7</v>
      </c>
      <c r="U26" s="1">
        <v>17.1</v>
      </c>
      <c r="V26" s="1">
        <v>17.8</v>
      </c>
      <c r="W26" s="1">
        <v>15.9</v>
      </c>
      <c r="X26" s="1">
        <v>17.7</v>
      </c>
      <c r="Y26" s="1">
        <v>16.5</v>
      </c>
      <c r="Z26" s="1">
        <v>16.8</v>
      </c>
      <c r="AA26" s="51">
        <v>16.4</v>
      </c>
      <c r="AB26" s="1">
        <v>16.8</v>
      </c>
      <c r="AC26" s="1">
        <v>16.4</v>
      </c>
      <c r="AD26" s="1">
        <v>16.7</v>
      </c>
      <c r="AE26" s="1">
        <v>16.6</v>
      </c>
      <c r="AG26" s="35">
        <f>AVERAGE(B26:AE26)</f>
        <v>16.179999999999996</v>
      </c>
    </row>
    <row r="27" spans="1:33" ht="19.5" customHeight="1">
      <c r="A27" s="19" t="s">
        <v>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G27" s="35">
        <f>AVERAGE(B27:AE27)</f>
        <v>0</v>
      </c>
    </row>
    <row r="28" spans="1:33" ht="19.5" customHeight="1">
      <c r="A28" s="19" t="s">
        <v>8</v>
      </c>
      <c r="B28" s="8">
        <v>40</v>
      </c>
      <c r="C28" s="8">
        <v>34</v>
      </c>
      <c r="D28" s="8">
        <v>38</v>
      </c>
      <c r="E28" s="8">
        <v>41</v>
      </c>
      <c r="F28" s="8">
        <v>38</v>
      </c>
      <c r="G28" s="8">
        <v>41</v>
      </c>
      <c r="H28" s="8">
        <v>39</v>
      </c>
      <c r="I28" s="8">
        <v>44</v>
      </c>
      <c r="J28" s="8">
        <v>45</v>
      </c>
      <c r="K28" s="8">
        <v>45</v>
      </c>
      <c r="L28" s="8">
        <v>50</v>
      </c>
      <c r="M28" s="53">
        <v>48</v>
      </c>
      <c r="N28" s="53">
        <v>42</v>
      </c>
      <c r="O28" s="53">
        <v>44</v>
      </c>
      <c r="P28" s="53">
        <v>42</v>
      </c>
      <c r="Q28" s="53">
        <v>39</v>
      </c>
      <c r="R28" s="8">
        <v>46</v>
      </c>
      <c r="S28" s="8">
        <v>44</v>
      </c>
      <c r="T28" s="8">
        <v>42</v>
      </c>
      <c r="U28" s="8">
        <v>38</v>
      </c>
      <c r="V28" s="8">
        <v>39</v>
      </c>
      <c r="W28" s="8">
        <v>42</v>
      </c>
      <c r="X28" s="8">
        <v>37</v>
      </c>
      <c r="Y28" s="8">
        <v>39</v>
      </c>
      <c r="Z28" s="8">
        <v>41</v>
      </c>
      <c r="AA28" s="8">
        <v>50</v>
      </c>
      <c r="AB28" s="8">
        <v>41</v>
      </c>
      <c r="AC28" s="8">
        <v>31</v>
      </c>
      <c r="AD28" s="8">
        <v>31</v>
      </c>
      <c r="AE28" s="8">
        <v>40</v>
      </c>
      <c r="AG28" s="35">
        <f>AVERAGE(B28:AE28)</f>
        <v>41.03333333333333</v>
      </c>
    </row>
    <row r="29" spans="1:33" ht="19.5" customHeight="1">
      <c r="A29" s="21" t="s">
        <v>22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G29" s="35"/>
    </row>
    <row r="30" spans="1:33" ht="19.5" customHeight="1">
      <c r="A30" s="21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G30" s="37"/>
    </row>
    <row r="31" spans="1:33" ht="19.5" customHeight="1">
      <c r="A31" s="21" t="s">
        <v>24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G31" s="37"/>
    </row>
    <row r="32" spans="1:33" ht="19.5" customHeight="1">
      <c r="A32" s="19" t="s">
        <v>14</v>
      </c>
      <c r="B32" s="1">
        <v>3.8</v>
      </c>
      <c r="C32" s="1">
        <v>4</v>
      </c>
      <c r="D32" s="1">
        <v>1.4</v>
      </c>
      <c r="E32" s="1">
        <v>3.9</v>
      </c>
      <c r="F32" s="1">
        <v>3.7</v>
      </c>
      <c r="G32" s="1">
        <v>3.8</v>
      </c>
      <c r="H32" s="1">
        <v>4.2</v>
      </c>
      <c r="I32" s="1">
        <v>3.8</v>
      </c>
      <c r="J32" s="1">
        <v>3.8</v>
      </c>
      <c r="K32" s="1">
        <v>4</v>
      </c>
      <c r="L32" s="1">
        <v>3.9</v>
      </c>
      <c r="M32" s="1">
        <v>3.8</v>
      </c>
      <c r="N32" s="1">
        <v>3.7</v>
      </c>
      <c r="O32" s="1">
        <v>3.7</v>
      </c>
      <c r="P32" s="1">
        <v>3.5</v>
      </c>
      <c r="Q32" s="1">
        <v>3.7</v>
      </c>
      <c r="R32" s="1">
        <v>3.6</v>
      </c>
      <c r="S32" s="1">
        <v>3.5</v>
      </c>
      <c r="T32" s="1">
        <v>3.6</v>
      </c>
      <c r="U32" s="1">
        <v>3.5</v>
      </c>
      <c r="V32" s="1">
        <v>3.4</v>
      </c>
      <c r="W32" s="1">
        <v>3.5</v>
      </c>
      <c r="X32" s="1">
        <v>3.4</v>
      </c>
      <c r="Y32" s="1">
        <v>3.3</v>
      </c>
      <c r="Z32" s="1">
        <v>3.2</v>
      </c>
      <c r="AA32" s="1">
        <v>3.3</v>
      </c>
      <c r="AB32" s="1">
        <v>3.4</v>
      </c>
      <c r="AC32" s="1">
        <v>3.3</v>
      </c>
      <c r="AD32" s="1">
        <v>2.3</v>
      </c>
      <c r="AE32" s="1">
        <v>3.2</v>
      </c>
      <c r="AG32" s="35">
        <f>AVERAGE(B32:AE32)</f>
        <v>3.5066666666666673</v>
      </c>
    </row>
    <row r="33" spans="1:33" ht="19.5" customHeight="1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G33" s="37"/>
    </row>
    <row r="34" spans="1:33" ht="19.5" customHeight="1">
      <c r="A34" s="19" t="s">
        <v>19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1.3</v>
      </c>
      <c r="X34" s="1">
        <v>1.3</v>
      </c>
      <c r="Y34" s="1">
        <v>1.3</v>
      </c>
      <c r="Z34" s="1">
        <v>1.3</v>
      </c>
      <c r="AA34" s="1">
        <v>1.3</v>
      </c>
      <c r="AB34" s="1">
        <v>1.3</v>
      </c>
      <c r="AC34" s="1">
        <v>1.3</v>
      </c>
      <c r="AD34" s="1">
        <v>1.3</v>
      </c>
      <c r="AE34" s="1">
        <v>1.3</v>
      </c>
      <c r="AG34" s="35">
        <f>AVERAGE(B34:AE34)</f>
        <v>1.09</v>
      </c>
    </row>
    <row r="35" spans="1:33" ht="19.5" customHeight="1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G35" s="35"/>
    </row>
    <row r="36" spans="1:33" ht="19.5" customHeight="1">
      <c r="A36" s="19" t="s">
        <v>17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G36" s="35">
        <f>AVERAGE(B36:AE36)</f>
        <v>0</v>
      </c>
    </row>
    <row r="37" spans="1:33" ht="19.5" customHeight="1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G37" s="35"/>
    </row>
    <row r="38" spans="1:33" ht="19.5" customHeight="1">
      <c r="A38" s="19" t="s">
        <v>18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G38" s="35">
        <f>AVERAGE(B38:AE38)</f>
        <v>0</v>
      </c>
    </row>
    <row r="39" spans="1:33" ht="19.5" customHeight="1">
      <c r="A39" s="19"/>
      <c r="AG39" s="35"/>
    </row>
    <row r="40" spans="1:33" s="17" customFormat="1" ht="19.5" customHeight="1">
      <c r="A40" s="20" t="s">
        <v>5</v>
      </c>
      <c r="B40" s="10">
        <f aca="true" t="shared" si="3" ref="B40:AE40">SUM(B42:B48)</f>
        <v>2.9</v>
      </c>
      <c r="C40" s="10">
        <f t="shared" si="3"/>
        <v>2.9000000000000004</v>
      </c>
      <c r="D40" s="10">
        <f t="shared" si="3"/>
        <v>3</v>
      </c>
      <c r="E40" s="10">
        <f t="shared" si="3"/>
        <v>3.8000000000000003</v>
      </c>
      <c r="F40" s="10">
        <f t="shared" si="3"/>
        <v>4.1</v>
      </c>
      <c r="G40" s="10">
        <f t="shared" si="3"/>
        <v>2.5</v>
      </c>
      <c r="H40" s="10">
        <f t="shared" si="3"/>
        <v>3</v>
      </c>
      <c r="I40" s="10">
        <f t="shared" si="3"/>
        <v>3.9</v>
      </c>
      <c r="J40" s="10">
        <f t="shared" si="3"/>
        <v>4.4</v>
      </c>
      <c r="K40" s="10">
        <f t="shared" si="3"/>
        <v>4.1</v>
      </c>
      <c r="L40" s="10">
        <f t="shared" si="3"/>
        <v>4.199999999999999</v>
      </c>
      <c r="M40" s="10">
        <f t="shared" si="3"/>
        <v>3.9000000000000004</v>
      </c>
      <c r="N40" s="10">
        <f t="shared" si="3"/>
        <v>3.9000000000000004</v>
      </c>
      <c r="O40" s="10">
        <f t="shared" si="3"/>
        <v>3.7</v>
      </c>
      <c r="P40" s="10">
        <f t="shared" si="3"/>
        <v>3.5</v>
      </c>
      <c r="Q40" s="10">
        <f t="shared" si="3"/>
        <v>4.2</v>
      </c>
      <c r="R40" s="10">
        <f t="shared" si="3"/>
        <v>4.3</v>
      </c>
      <c r="S40" s="10">
        <f t="shared" si="3"/>
        <v>3.5</v>
      </c>
      <c r="T40" s="10">
        <f t="shared" si="3"/>
        <v>4.7</v>
      </c>
      <c r="U40" s="10">
        <f t="shared" si="3"/>
        <v>4.3</v>
      </c>
      <c r="V40" s="10">
        <f t="shared" si="3"/>
        <v>3.5</v>
      </c>
      <c r="W40" s="10">
        <f t="shared" si="3"/>
        <v>3.9999999999999996</v>
      </c>
      <c r="X40" s="10">
        <f t="shared" si="3"/>
        <v>3.4</v>
      </c>
      <c r="Y40" s="10">
        <f t="shared" si="3"/>
        <v>3</v>
      </c>
      <c r="Z40" s="10">
        <f t="shared" si="3"/>
        <v>3.1</v>
      </c>
      <c r="AA40" s="10">
        <f t="shared" si="3"/>
        <v>3.8</v>
      </c>
      <c r="AB40" s="10">
        <f t="shared" si="3"/>
        <v>3.8</v>
      </c>
      <c r="AC40" s="10">
        <f t="shared" si="3"/>
        <v>3.8</v>
      </c>
      <c r="AD40" s="10">
        <f t="shared" si="3"/>
        <v>4.6000000000000005</v>
      </c>
      <c r="AE40" s="10">
        <f t="shared" si="3"/>
        <v>3.9</v>
      </c>
      <c r="AF40" s="10"/>
      <c r="AG40" s="24">
        <f>AVERAGE(B40:AE40)</f>
        <v>3.723333333333333</v>
      </c>
    </row>
    <row r="41" spans="1:33" ht="19.5" customHeight="1">
      <c r="A41" s="22"/>
      <c r="B41" s="1"/>
      <c r="C41" s="1"/>
      <c r="D41" s="11"/>
      <c r="E41" s="1"/>
      <c r="F41" s="11"/>
      <c r="G41" s="11"/>
      <c r="H41" s="1"/>
      <c r="I41" s="1"/>
      <c r="J41" s="1"/>
      <c r="K41" s="1"/>
      <c r="L41" s="1"/>
      <c r="M41" s="1"/>
      <c r="N41" s="1"/>
      <c r="O41" s="1"/>
      <c r="P41" s="1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36"/>
    </row>
    <row r="42" spans="1:33" ht="19.5" customHeight="1">
      <c r="A42" s="19" t="s">
        <v>15</v>
      </c>
      <c r="B42" s="1">
        <v>1.8</v>
      </c>
      <c r="C42" s="1">
        <v>1.8</v>
      </c>
      <c r="D42" s="1">
        <v>2.1</v>
      </c>
      <c r="E42" s="1">
        <v>2.1</v>
      </c>
      <c r="F42" s="1">
        <v>2.5</v>
      </c>
      <c r="G42" s="1">
        <v>1.6</v>
      </c>
      <c r="H42" s="1">
        <v>2.1</v>
      </c>
      <c r="I42" s="1">
        <v>2.3</v>
      </c>
      <c r="J42" s="1">
        <v>2.1</v>
      </c>
      <c r="K42" s="1">
        <v>2.3</v>
      </c>
      <c r="L42" s="1">
        <v>2.3</v>
      </c>
      <c r="M42" s="1">
        <v>2.2</v>
      </c>
      <c r="N42" s="1">
        <v>2.2</v>
      </c>
      <c r="O42" s="1">
        <v>2</v>
      </c>
      <c r="P42" s="1">
        <v>1.9</v>
      </c>
      <c r="Q42" s="1">
        <v>1.7</v>
      </c>
      <c r="R42" s="1">
        <v>1.6</v>
      </c>
      <c r="S42" s="1">
        <v>1.7</v>
      </c>
      <c r="T42" s="1">
        <v>1.8</v>
      </c>
      <c r="U42" s="1">
        <v>1.6</v>
      </c>
      <c r="V42" s="1">
        <v>0.3</v>
      </c>
      <c r="W42" s="1">
        <v>1.9</v>
      </c>
      <c r="X42" s="1">
        <v>1.7</v>
      </c>
      <c r="Y42" s="1">
        <v>2</v>
      </c>
      <c r="Z42" s="1">
        <v>2</v>
      </c>
      <c r="AA42" s="51">
        <v>1.9</v>
      </c>
      <c r="AB42" s="51">
        <v>1.9</v>
      </c>
      <c r="AC42" s="51">
        <v>1.9</v>
      </c>
      <c r="AD42" s="1">
        <v>1.3</v>
      </c>
      <c r="AE42" s="1">
        <v>1.8</v>
      </c>
      <c r="AG42" s="35">
        <f>AVERAGE(B42:AE42)</f>
        <v>1.8799999999999997</v>
      </c>
    </row>
    <row r="43" spans="1:33" ht="19.5" customHeight="1">
      <c r="A43" s="19"/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1"/>
      <c r="AB43" s="51"/>
      <c r="AC43" s="51"/>
      <c r="AD43" s="1"/>
      <c r="AE43" s="1"/>
      <c r="AG43" s="35"/>
    </row>
    <row r="44" spans="1:33" ht="19.5" customHeight="1">
      <c r="A44" s="19" t="s">
        <v>16</v>
      </c>
      <c r="B44" s="1">
        <v>0.6</v>
      </c>
      <c r="C44" s="1">
        <v>0.4</v>
      </c>
      <c r="D44" s="1">
        <v>0.4</v>
      </c>
      <c r="E44" s="1">
        <v>1.1</v>
      </c>
      <c r="F44" s="1">
        <v>1.1</v>
      </c>
      <c r="G44" s="1">
        <v>0.4</v>
      </c>
      <c r="H44" s="1">
        <v>0.4</v>
      </c>
      <c r="I44" s="1">
        <v>1.1</v>
      </c>
      <c r="J44" s="1">
        <v>1.3</v>
      </c>
      <c r="K44" s="1">
        <v>1.3</v>
      </c>
      <c r="L44" s="1">
        <v>1.3</v>
      </c>
      <c r="M44" s="1">
        <v>1.2</v>
      </c>
      <c r="N44" s="1">
        <v>1.2</v>
      </c>
      <c r="O44" s="1">
        <v>1.2</v>
      </c>
      <c r="P44" s="1">
        <v>1.1</v>
      </c>
      <c r="Q44" s="1">
        <v>0.9</v>
      </c>
      <c r="R44" s="1">
        <v>1</v>
      </c>
      <c r="S44" s="1">
        <v>1.2</v>
      </c>
      <c r="T44" s="1">
        <v>1.2</v>
      </c>
      <c r="U44" s="1">
        <v>1.2</v>
      </c>
      <c r="V44" s="1">
        <v>1.2</v>
      </c>
      <c r="W44" s="1">
        <v>1.2</v>
      </c>
      <c r="X44" s="1">
        <v>0.7</v>
      </c>
      <c r="Y44" s="1">
        <v>0.5</v>
      </c>
      <c r="Z44" s="6">
        <v>0.5</v>
      </c>
      <c r="AA44" s="51">
        <v>1</v>
      </c>
      <c r="AB44" s="51">
        <v>1</v>
      </c>
      <c r="AC44" s="51">
        <v>1</v>
      </c>
      <c r="AD44" s="1">
        <v>1.6</v>
      </c>
      <c r="AE44" s="1">
        <v>1</v>
      </c>
      <c r="AG44" s="35">
        <f>AVERAGE(B44:AE44)</f>
        <v>0.9766666666666666</v>
      </c>
    </row>
    <row r="45" spans="1:33" ht="19.5" customHeight="1">
      <c r="A45" s="19"/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1"/>
      <c r="AB45" s="51"/>
      <c r="AC45" s="51"/>
      <c r="AD45" s="1"/>
      <c r="AE45" s="1"/>
      <c r="AG45" s="35"/>
    </row>
    <row r="46" spans="1:33" ht="19.5" customHeight="1">
      <c r="A46" s="19" t="s">
        <v>28</v>
      </c>
      <c r="B46" s="1">
        <v>0.5</v>
      </c>
      <c r="C46" s="1">
        <v>0.7</v>
      </c>
      <c r="D46" s="1">
        <v>0.5</v>
      </c>
      <c r="E46" s="1">
        <v>0.6</v>
      </c>
      <c r="F46" s="1">
        <v>0.5</v>
      </c>
      <c r="G46" s="1">
        <v>0.5</v>
      </c>
      <c r="H46" s="1">
        <v>0.5</v>
      </c>
      <c r="I46" s="1">
        <v>0.5</v>
      </c>
      <c r="J46" s="1">
        <v>1</v>
      </c>
      <c r="K46" s="1">
        <v>0.5</v>
      </c>
      <c r="L46" s="1">
        <v>0.6</v>
      </c>
      <c r="M46" s="1">
        <v>0.5</v>
      </c>
      <c r="N46" s="1">
        <v>0.5</v>
      </c>
      <c r="O46" s="1">
        <v>0.5</v>
      </c>
      <c r="P46" s="1">
        <v>0.5</v>
      </c>
      <c r="Q46" s="1">
        <v>1.6</v>
      </c>
      <c r="R46" s="1">
        <v>1.7</v>
      </c>
      <c r="S46" s="1">
        <v>0.6</v>
      </c>
      <c r="T46" s="1">
        <v>1.7</v>
      </c>
      <c r="U46" s="1">
        <v>1.5</v>
      </c>
      <c r="V46" s="1">
        <v>2</v>
      </c>
      <c r="W46" s="1">
        <v>0.9</v>
      </c>
      <c r="X46" s="1">
        <v>1</v>
      </c>
      <c r="Y46" s="1">
        <v>0.5</v>
      </c>
      <c r="Z46" s="1">
        <v>0.6</v>
      </c>
      <c r="AA46" s="51">
        <v>0.9</v>
      </c>
      <c r="AB46" s="51">
        <v>0.9</v>
      </c>
      <c r="AC46" s="51">
        <v>0.9</v>
      </c>
      <c r="AD46" s="1">
        <v>1.7</v>
      </c>
      <c r="AE46" s="1">
        <v>1.1</v>
      </c>
      <c r="AG46" s="35">
        <f>AVERAGE(B46:AE46)</f>
        <v>0.8666666666666665</v>
      </c>
    </row>
    <row r="47" spans="1:33" ht="19.5" customHeight="1">
      <c r="A47" s="19"/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1"/>
      <c r="AB47" s="51"/>
      <c r="AC47" s="51"/>
      <c r="AD47" s="1"/>
      <c r="AE47" s="1"/>
      <c r="AG47" s="35"/>
    </row>
    <row r="48" spans="1:33" ht="19.5" customHeight="1">
      <c r="A48" s="19" t="s">
        <v>17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52">
        <v>0</v>
      </c>
      <c r="AB48" s="52">
        <v>0</v>
      </c>
      <c r="AC48" s="52">
        <v>0</v>
      </c>
      <c r="AD48" s="11">
        <v>0</v>
      </c>
      <c r="AE48" s="11">
        <v>0</v>
      </c>
      <c r="AG48" s="35">
        <f>AVERAGE(B48:AE48)</f>
        <v>0</v>
      </c>
    </row>
    <row r="49" spans="1:33" ht="19.5" customHeight="1">
      <c r="A49" s="19"/>
      <c r="AG49" s="35"/>
    </row>
    <row r="50" spans="1:33" s="12" customFormat="1" ht="19.5" customHeight="1">
      <c r="A50" s="20" t="s">
        <v>29</v>
      </c>
      <c r="B50" s="15">
        <f aca="true" t="shared" si="4" ref="B50:AE50">B52</f>
        <v>0.4</v>
      </c>
      <c r="C50" s="15">
        <f t="shared" si="4"/>
        <v>0.4</v>
      </c>
      <c r="D50" s="15">
        <f t="shared" si="4"/>
        <v>0.4</v>
      </c>
      <c r="E50" s="15">
        <f t="shared" si="4"/>
        <v>0.4</v>
      </c>
      <c r="F50" s="15">
        <f t="shared" si="4"/>
        <v>0.4</v>
      </c>
      <c r="G50" s="15">
        <f t="shared" si="4"/>
        <v>0.4</v>
      </c>
      <c r="H50" s="15">
        <f t="shared" si="4"/>
        <v>0.35</v>
      </c>
      <c r="I50" s="15">
        <f t="shared" si="4"/>
        <v>0.36</v>
      </c>
      <c r="J50" s="15">
        <f t="shared" si="4"/>
        <v>0.45</v>
      </c>
      <c r="K50" s="15">
        <f t="shared" si="4"/>
        <v>0.4</v>
      </c>
      <c r="L50" s="15">
        <f t="shared" si="4"/>
        <v>0.36</v>
      </c>
      <c r="M50" s="15">
        <f t="shared" si="4"/>
        <v>0.38</v>
      </c>
      <c r="N50" s="15">
        <f t="shared" si="4"/>
        <v>0.37</v>
      </c>
      <c r="O50" s="15">
        <f t="shared" si="4"/>
        <v>0.37</v>
      </c>
      <c r="P50" s="15">
        <f t="shared" si="4"/>
        <v>0.37</v>
      </c>
      <c r="Q50" s="15">
        <f t="shared" si="4"/>
        <v>0.5</v>
      </c>
      <c r="R50" s="15">
        <f t="shared" si="4"/>
        <v>0.52</v>
      </c>
      <c r="S50" s="15">
        <f t="shared" si="4"/>
        <v>0.55</v>
      </c>
      <c r="T50" s="15">
        <f t="shared" si="4"/>
        <v>0.35</v>
      </c>
      <c r="U50" s="15">
        <f t="shared" si="4"/>
        <v>0.35</v>
      </c>
      <c r="V50" s="15">
        <f t="shared" si="4"/>
        <v>0.37</v>
      </c>
      <c r="W50" s="15">
        <f t="shared" si="4"/>
        <v>0.37</v>
      </c>
      <c r="X50" s="15">
        <f t="shared" si="4"/>
        <v>0.43</v>
      </c>
      <c r="Y50" s="15">
        <f t="shared" si="4"/>
        <v>0.43</v>
      </c>
      <c r="Z50" s="15">
        <f t="shared" si="4"/>
        <v>0.37</v>
      </c>
      <c r="AA50" s="15">
        <f t="shared" si="4"/>
        <v>0.41</v>
      </c>
      <c r="AB50" s="15">
        <f t="shared" si="4"/>
        <v>0.35</v>
      </c>
      <c r="AC50" s="15">
        <f t="shared" si="4"/>
        <v>0.36</v>
      </c>
      <c r="AD50" s="15">
        <f t="shared" si="4"/>
        <v>0.38</v>
      </c>
      <c r="AE50" s="15">
        <f t="shared" si="4"/>
        <v>0.42</v>
      </c>
      <c r="AF50" s="15"/>
      <c r="AG50" s="24">
        <f>AVERAGE(B50:AE50)</f>
        <v>0.3989999999999999</v>
      </c>
    </row>
    <row r="51" spans="1:33" s="33" customFormat="1" ht="19.5" customHeight="1">
      <c r="A51" s="19"/>
      <c r="AG51" s="35"/>
    </row>
    <row r="52" spans="1:33" ht="19.5" customHeight="1">
      <c r="A52" s="19" t="s">
        <v>16</v>
      </c>
      <c r="B52" s="11">
        <v>0.4</v>
      </c>
      <c r="C52" s="11">
        <v>0.4</v>
      </c>
      <c r="D52" s="11">
        <v>0.4</v>
      </c>
      <c r="E52" s="11">
        <v>0.4</v>
      </c>
      <c r="F52" s="11">
        <v>0.4</v>
      </c>
      <c r="G52" s="11">
        <v>0.4</v>
      </c>
      <c r="H52" s="11">
        <v>0.35</v>
      </c>
      <c r="I52" s="11">
        <v>0.36</v>
      </c>
      <c r="J52" s="11">
        <v>0.45</v>
      </c>
      <c r="K52" s="11">
        <v>0.4</v>
      </c>
      <c r="L52" s="11">
        <v>0.36</v>
      </c>
      <c r="M52" s="11">
        <v>0.38</v>
      </c>
      <c r="N52" s="11">
        <v>0.37</v>
      </c>
      <c r="O52" s="11">
        <v>0.37</v>
      </c>
      <c r="P52" s="11">
        <v>0.37</v>
      </c>
      <c r="Q52" s="11">
        <v>0.5</v>
      </c>
      <c r="R52" s="11">
        <v>0.52</v>
      </c>
      <c r="S52" s="11">
        <v>0.55</v>
      </c>
      <c r="T52" s="11">
        <v>0.35</v>
      </c>
      <c r="U52" s="11">
        <v>0.35</v>
      </c>
      <c r="V52" s="11">
        <v>0.37</v>
      </c>
      <c r="W52" s="11">
        <v>0.37</v>
      </c>
      <c r="X52" s="11">
        <v>0.43</v>
      </c>
      <c r="Y52" s="11">
        <v>0.43</v>
      </c>
      <c r="Z52" s="11">
        <v>0.37</v>
      </c>
      <c r="AA52" s="11">
        <v>0.41</v>
      </c>
      <c r="AB52" s="11">
        <v>0.35</v>
      </c>
      <c r="AC52" s="11">
        <v>0.36</v>
      </c>
      <c r="AD52" s="11">
        <v>0.38</v>
      </c>
      <c r="AE52" s="11">
        <v>0.42</v>
      </c>
      <c r="AF52" s="11"/>
      <c r="AG52" s="35">
        <f>AVERAGE(B52:AE52)</f>
        <v>0.3989999999999999</v>
      </c>
    </row>
    <row r="53" spans="1:33" ht="19.5" customHeight="1">
      <c r="A53" s="19"/>
      <c r="AG53" s="36"/>
    </row>
    <row r="54" spans="1:33" s="12" customFormat="1" ht="19.5" customHeight="1">
      <c r="A54" s="23"/>
      <c r="AG54" s="38"/>
    </row>
    <row r="55" spans="1:33" ht="19.5" customHeight="1">
      <c r="A55" s="19"/>
      <c r="AG55" s="39"/>
    </row>
    <row r="56" spans="1:33" s="33" customFormat="1" ht="19.5" customHeight="1">
      <c r="A56" s="19" t="s">
        <v>25</v>
      </c>
      <c r="B56" s="44">
        <f aca="true" t="shared" si="5" ref="B56:AC56">SUM(B8+B14+B24+B40+B50)</f>
        <v>60.8</v>
      </c>
      <c r="C56" s="44">
        <f t="shared" si="5"/>
        <v>61.9</v>
      </c>
      <c r="D56" s="44">
        <f t="shared" si="5"/>
        <v>61.39999999999999</v>
      </c>
      <c r="E56" s="44">
        <f t="shared" si="5"/>
        <v>61.9</v>
      </c>
      <c r="F56" s="44">
        <f t="shared" si="5"/>
        <v>62.6</v>
      </c>
      <c r="G56" s="44">
        <f t="shared" si="5"/>
        <v>60.6</v>
      </c>
      <c r="H56" s="44">
        <f t="shared" si="5"/>
        <v>59.75000000000001</v>
      </c>
      <c r="I56" s="44">
        <f t="shared" si="5"/>
        <v>64.36</v>
      </c>
      <c r="J56" s="44">
        <f t="shared" si="5"/>
        <v>61.050000000000004</v>
      </c>
      <c r="K56" s="1">
        <f t="shared" si="5"/>
        <v>64.3</v>
      </c>
      <c r="L56" s="44">
        <f t="shared" si="5"/>
        <v>64.66</v>
      </c>
      <c r="M56" s="44">
        <f t="shared" si="5"/>
        <v>63.78</v>
      </c>
      <c r="N56" s="44">
        <f t="shared" si="5"/>
        <v>62.269999999999996</v>
      </c>
      <c r="O56" s="44">
        <f t="shared" si="5"/>
        <v>62.77</v>
      </c>
      <c r="P56" s="44">
        <f t="shared" si="5"/>
        <v>66.67</v>
      </c>
      <c r="Q56" s="44">
        <f t="shared" si="5"/>
        <v>69.9</v>
      </c>
      <c r="R56" s="44">
        <f t="shared" si="5"/>
        <v>71.82</v>
      </c>
      <c r="S56" s="1">
        <f t="shared" si="5"/>
        <v>68.75</v>
      </c>
      <c r="T56" s="44">
        <f t="shared" si="5"/>
        <v>75.05</v>
      </c>
      <c r="U56" s="44">
        <f t="shared" si="5"/>
        <v>67.55</v>
      </c>
      <c r="V56" s="44">
        <f t="shared" si="5"/>
        <v>67.17</v>
      </c>
      <c r="W56" s="44">
        <f t="shared" si="5"/>
        <v>65.47000000000001</v>
      </c>
      <c r="X56" s="44">
        <f t="shared" si="5"/>
        <v>63.129999999999995</v>
      </c>
      <c r="Y56" s="44">
        <f t="shared" si="5"/>
        <v>65.33000000000001</v>
      </c>
      <c r="Z56" s="44">
        <f t="shared" si="5"/>
        <v>66.17</v>
      </c>
      <c r="AA56" s="44">
        <f t="shared" si="5"/>
        <v>66.21</v>
      </c>
      <c r="AB56" s="44">
        <f t="shared" si="5"/>
        <v>63.949999999999996</v>
      </c>
      <c r="AC56" s="44">
        <f t="shared" si="5"/>
        <v>63.46</v>
      </c>
      <c r="AD56" s="44">
        <f>SUM(AD8+AD14+AD24+AD40+AD50)</f>
        <v>65.03999999999999</v>
      </c>
      <c r="AE56" s="44">
        <f>SUM(AE8+AE14+AE24+AE40+AE50)</f>
        <v>64.62</v>
      </c>
      <c r="AF56" s="44"/>
      <c r="AG56" s="35">
        <f>AVERAGE(B56:AE56)</f>
        <v>64.74766666666666</v>
      </c>
    </row>
    <row r="57" spans="1:33" ht="19.5" customHeight="1">
      <c r="A57" s="19"/>
      <c r="B57" s="45"/>
      <c r="C57" s="46"/>
      <c r="D57" s="45"/>
      <c r="E57" s="44"/>
      <c r="F57" s="45"/>
      <c r="G57" s="45"/>
      <c r="H57" s="44"/>
      <c r="I57" s="44"/>
      <c r="J57" s="44"/>
      <c r="K57" s="1"/>
      <c r="L57" s="44"/>
      <c r="M57" s="44"/>
      <c r="N57" s="44"/>
      <c r="O57" s="44"/>
      <c r="P57" s="44"/>
      <c r="Q57" s="44"/>
      <c r="R57" s="44"/>
      <c r="S57" s="1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7"/>
      <c r="AG57" s="35"/>
    </row>
    <row r="58" spans="1:33" ht="19.5" customHeight="1">
      <c r="A58" s="19" t="s">
        <v>26</v>
      </c>
      <c r="B58" s="47">
        <f aca="true" t="shared" si="6" ref="B58:AB58">-SUM(B20+B22+B36+B38+B46+B48)</f>
        <v>-2.8</v>
      </c>
      <c r="C58" s="47">
        <f t="shared" si="6"/>
        <v>-2</v>
      </c>
      <c r="D58" s="47">
        <f t="shared" si="6"/>
        <v>-1.8</v>
      </c>
      <c r="E58" s="47">
        <f t="shared" si="6"/>
        <v>-1.9</v>
      </c>
      <c r="F58" s="47">
        <f t="shared" si="6"/>
        <v>-1.8</v>
      </c>
      <c r="G58" s="47">
        <f t="shared" si="6"/>
        <v>-1.8</v>
      </c>
      <c r="H58" s="47">
        <f t="shared" si="6"/>
        <v>-1.7</v>
      </c>
      <c r="I58" s="47">
        <f t="shared" si="6"/>
        <v>-1.7</v>
      </c>
      <c r="J58" s="47">
        <f t="shared" si="6"/>
        <v>-1.9</v>
      </c>
      <c r="K58" s="11">
        <f t="shared" si="6"/>
        <v>-1.3</v>
      </c>
      <c r="L58" s="47">
        <f t="shared" si="6"/>
        <v>-1.4</v>
      </c>
      <c r="M58" s="47">
        <f t="shared" si="6"/>
        <v>-1.3</v>
      </c>
      <c r="N58" s="47">
        <f t="shared" si="6"/>
        <v>-0.8</v>
      </c>
      <c r="O58" s="47">
        <f t="shared" si="6"/>
        <v>-1.3</v>
      </c>
      <c r="P58" s="47">
        <f t="shared" si="6"/>
        <v>-1.3</v>
      </c>
      <c r="Q58" s="47">
        <f t="shared" si="6"/>
        <v>-4</v>
      </c>
      <c r="R58" s="47">
        <f t="shared" si="6"/>
        <v>-4.3</v>
      </c>
      <c r="S58" s="11">
        <f t="shared" si="6"/>
        <v>-3.2</v>
      </c>
      <c r="T58" s="47">
        <f t="shared" si="6"/>
        <v>-4.3</v>
      </c>
      <c r="U58" s="47">
        <f t="shared" si="6"/>
        <v>-4.1</v>
      </c>
      <c r="V58" s="47">
        <f t="shared" si="6"/>
        <v>-4.6</v>
      </c>
      <c r="W58" s="47">
        <f t="shared" si="6"/>
        <v>-4.5</v>
      </c>
      <c r="X58" s="47">
        <f t="shared" si="6"/>
        <v>-1.9</v>
      </c>
      <c r="Y58" s="47">
        <f t="shared" si="6"/>
        <v>-1.9</v>
      </c>
      <c r="Z58" s="47">
        <f t="shared" si="6"/>
        <v>-1.4</v>
      </c>
      <c r="AA58" s="47">
        <f t="shared" si="6"/>
        <v>-1.7000000000000002</v>
      </c>
      <c r="AB58" s="47">
        <f t="shared" si="6"/>
        <v>-1.7000000000000002</v>
      </c>
      <c r="AC58" s="47">
        <f>-SUM(AC21+AC23+AC36+AC38+AC46+AC48)</f>
        <v>-0.9</v>
      </c>
      <c r="AD58" s="47">
        <f>-SUM(AD21+AD23+AD36+AD38+AD46+AD48)</f>
        <v>-1.7</v>
      </c>
      <c r="AE58" s="47">
        <f>-SUM(AE21+AE23+AE36+AE38+AE46+AE48)</f>
        <v>-1.1</v>
      </c>
      <c r="AF58" s="47"/>
      <c r="AG58" s="35">
        <f>AVERAGE(B58:AE58)</f>
        <v>-2.203333333333333</v>
      </c>
    </row>
    <row r="59" spans="1:33" ht="19.5" customHeight="1">
      <c r="A59" s="19"/>
      <c r="B59" s="6"/>
      <c r="C59" s="6"/>
      <c r="D59" s="14"/>
      <c r="E59" s="1"/>
      <c r="F59" s="6"/>
      <c r="G59" s="6"/>
      <c r="H59" s="1"/>
      <c r="I59" s="1"/>
      <c r="J59" s="1"/>
      <c r="K59" s="1"/>
      <c r="L59" s="1"/>
      <c r="M59" s="1"/>
      <c r="N59" s="1"/>
      <c r="O59" s="1"/>
      <c r="P59" s="1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G59" s="36"/>
    </row>
    <row r="60" spans="1:33" s="17" customFormat="1" ht="19.5" customHeight="1">
      <c r="A60" s="20" t="s">
        <v>10</v>
      </c>
      <c r="B60" s="10">
        <f aca="true" t="shared" si="7" ref="B60:AE60">SUM(B56:B58)</f>
        <v>58</v>
      </c>
      <c r="C60" s="10">
        <f t="shared" si="7"/>
        <v>59.9</v>
      </c>
      <c r="D60" s="10">
        <f t="shared" si="7"/>
        <v>59.599999999999994</v>
      </c>
      <c r="E60" s="10">
        <f t="shared" si="7"/>
        <v>60</v>
      </c>
      <c r="F60" s="10">
        <f t="shared" si="7"/>
        <v>60.800000000000004</v>
      </c>
      <c r="G60" s="10">
        <f t="shared" si="7"/>
        <v>58.800000000000004</v>
      </c>
      <c r="H60" s="10">
        <f t="shared" si="7"/>
        <v>58.050000000000004</v>
      </c>
      <c r="I60" s="10">
        <f t="shared" si="7"/>
        <v>62.66</v>
      </c>
      <c r="J60" s="10">
        <f t="shared" si="7"/>
        <v>59.150000000000006</v>
      </c>
      <c r="K60" s="10">
        <f t="shared" si="7"/>
        <v>63</v>
      </c>
      <c r="L60" s="10">
        <f t="shared" si="7"/>
        <v>63.26</v>
      </c>
      <c r="M60" s="10">
        <f t="shared" si="7"/>
        <v>62.480000000000004</v>
      </c>
      <c r="N60" s="10">
        <f t="shared" si="7"/>
        <v>61.47</v>
      </c>
      <c r="O60" s="10">
        <f t="shared" si="7"/>
        <v>61.470000000000006</v>
      </c>
      <c r="P60" s="10">
        <f t="shared" si="7"/>
        <v>65.37</v>
      </c>
      <c r="Q60" s="10">
        <f t="shared" si="7"/>
        <v>65.9</v>
      </c>
      <c r="R60" s="10">
        <f t="shared" si="7"/>
        <v>67.52</v>
      </c>
      <c r="S60" s="10">
        <f t="shared" si="7"/>
        <v>65.55</v>
      </c>
      <c r="T60" s="10">
        <f t="shared" si="7"/>
        <v>70.75</v>
      </c>
      <c r="U60" s="10">
        <f t="shared" si="7"/>
        <v>63.449999999999996</v>
      </c>
      <c r="V60" s="10">
        <f t="shared" si="7"/>
        <v>62.57</v>
      </c>
      <c r="W60" s="10">
        <f t="shared" si="7"/>
        <v>60.97000000000001</v>
      </c>
      <c r="X60" s="10">
        <f t="shared" si="7"/>
        <v>61.23</v>
      </c>
      <c r="Y60" s="10">
        <f t="shared" si="7"/>
        <v>63.430000000000014</v>
      </c>
      <c r="Z60" s="10">
        <f t="shared" si="7"/>
        <v>64.77</v>
      </c>
      <c r="AA60" s="10">
        <f t="shared" si="7"/>
        <v>64.50999999999999</v>
      </c>
      <c r="AB60" s="10">
        <f t="shared" si="7"/>
        <v>62.24999999999999</v>
      </c>
      <c r="AC60" s="10">
        <f t="shared" si="7"/>
        <v>62.56</v>
      </c>
      <c r="AD60" s="10">
        <f t="shared" si="7"/>
        <v>63.33999999999999</v>
      </c>
      <c r="AE60" s="10">
        <f t="shared" si="7"/>
        <v>63.52</v>
      </c>
      <c r="AF60" s="10"/>
      <c r="AG60" s="24">
        <f>AVERAGE(B60:AE60)</f>
        <v>62.544333333333334</v>
      </c>
    </row>
    <row r="61" ht="19.5" customHeight="1">
      <c r="AG61" s="31"/>
    </row>
    <row r="62" spans="1:34" ht="19.5" customHeight="1">
      <c r="A62" s="13" t="s">
        <v>27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3" ht="19.5" customHeight="1">
      <c r="A63" s="30"/>
      <c r="B63" s="7"/>
      <c r="C63" s="28"/>
      <c r="D63" s="28"/>
      <c r="E63" s="28"/>
      <c r="F63" s="28"/>
      <c r="G63" s="28"/>
      <c r="H63" s="6"/>
      <c r="I63" s="1"/>
      <c r="J63" s="1"/>
      <c r="K63" s="1"/>
      <c r="L63" s="1"/>
      <c r="M63" s="1"/>
      <c r="N63" s="1"/>
      <c r="O63" s="1"/>
      <c r="P63" s="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33" ht="19.5" customHeight="1">
      <c r="A64" s="32"/>
      <c r="B64" s="5"/>
      <c r="C64" s="5"/>
      <c r="D64" s="5"/>
      <c r="E64" s="5"/>
      <c r="F64" s="5"/>
      <c r="G64" s="5"/>
      <c r="H64" s="5"/>
      <c r="I64" s="4"/>
      <c r="J64" s="4"/>
      <c r="K64" s="4"/>
      <c r="L64" s="4"/>
      <c r="M64" s="4"/>
      <c r="N64" s="4"/>
      <c r="O64" s="4"/>
      <c r="P64" s="4"/>
      <c r="Q64" s="6"/>
      <c r="R64" s="6"/>
      <c r="S64" s="5"/>
      <c r="T64" s="5"/>
      <c r="U64" s="5"/>
      <c r="V64" s="5"/>
      <c r="W64" s="5"/>
      <c r="X64" s="5"/>
      <c r="Y64" s="5"/>
      <c r="Z64" s="4"/>
      <c r="AA64" s="4"/>
      <c r="AB64" s="4"/>
      <c r="AC64" s="4"/>
      <c r="AD64" s="4"/>
      <c r="AE64" s="4"/>
      <c r="AF64" s="4"/>
      <c r="AG64" s="31"/>
    </row>
  </sheetData>
  <mergeCells count="3">
    <mergeCell ref="A1:AG1"/>
    <mergeCell ref="A2:AG2"/>
    <mergeCell ref="A3:AG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zoomScale="50" zoomScaleNormal="50" zoomScaleSheetLayoutView="50" workbookViewId="0" topLeftCell="J14">
      <selection activeCell="A18" sqref="A18:IV18"/>
    </sheetView>
  </sheetViews>
  <sheetFormatPr defaultColWidth="8.88671875" defaultRowHeight="19.5" customHeight="1"/>
  <cols>
    <col min="1" max="1" width="34.77734375" style="26" customWidth="1"/>
    <col min="2" max="32" width="7.77734375" style="26" customWidth="1"/>
    <col min="33" max="33" width="10.77734375" style="26" bestFit="1" customWidth="1"/>
    <col min="34" max="16384" width="8.88671875" style="26" customWidth="1"/>
  </cols>
  <sheetData>
    <row r="1" spans="1:33" ht="19.5" customHeight="1">
      <c r="A1" s="69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ht="19.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19.5" customHeight="1">
      <c r="A3" s="71">
        <v>37377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9.5" customHeight="1">
      <c r="A4" s="2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42" customFormat="1" ht="19.5" customHeight="1">
      <c r="A5" s="4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G5" s="41" t="s">
        <v>9</v>
      </c>
    </row>
    <row r="6" spans="1:33" s="43" customFormat="1" ht="19.5" customHeight="1">
      <c r="A6" s="18" t="s">
        <v>6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8">
        <v>16</v>
      </c>
      <c r="R6" s="8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8">
        <v>31</v>
      </c>
      <c r="AG6" s="37"/>
    </row>
    <row r="7" spans="1:33" ht="19.5" customHeight="1">
      <c r="A7" s="1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9"/>
      <c r="R7" s="29"/>
      <c r="S7" s="3"/>
      <c r="T7" s="3"/>
      <c r="U7" s="3"/>
      <c r="V7" s="3"/>
      <c r="W7" s="3"/>
      <c r="X7" s="3"/>
      <c r="Y7" s="3"/>
      <c r="Z7" s="29"/>
      <c r="AA7" s="29"/>
      <c r="AB7" s="29"/>
      <c r="AC7" s="29"/>
      <c r="AD7" s="29"/>
      <c r="AE7" s="29"/>
      <c r="AG7" s="34"/>
    </row>
    <row r="8" spans="1:33" s="12" customFormat="1" ht="19.5" customHeight="1">
      <c r="A8" s="20" t="s">
        <v>1</v>
      </c>
      <c r="B8" s="10">
        <f aca="true" t="shared" si="0" ref="B8:AF8">SUM(B10:B12)</f>
        <v>21.7</v>
      </c>
      <c r="C8" s="10">
        <f t="shared" si="0"/>
        <v>21.6</v>
      </c>
      <c r="D8" s="10">
        <f t="shared" si="0"/>
        <v>21.7</v>
      </c>
      <c r="E8" s="10">
        <f t="shared" si="0"/>
        <v>22.5</v>
      </c>
      <c r="F8" s="10">
        <f t="shared" si="0"/>
        <v>22.2</v>
      </c>
      <c r="G8" s="10">
        <f t="shared" si="0"/>
        <v>24.1</v>
      </c>
      <c r="H8" s="10">
        <f t="shared" si="0"/>
        <v>23.799999999999997</v>
      </c>
      <c r="I8" s="10">
        <f t="shared" si="0"/>
        <v>22.8</v>
      </c>
      <c r="J8" s="10">
        <f t="shared" si="0"/>
        <v>22.8</v>
      </c>
      <c r="K8" s="10">
        <f t="shared" si="0"/>
        <v>23.1</v>
      </c>
      <c r="L8" s="10">
        <f t="shared" si="0"/>
        <v>24</v>
      </c>
      <c r="M8" s="10">
        <f t="shared" si="0"/>
        <v>23.3</v>
      </c>
      <c r="N8" s="10">
        <f t="shared" si="0"/>
        <v>23</v>
      </c>
      <c r="O8" s="10">
        <f t="shared" si="0"/>
        <v>22.1</v>
      </c>
      <c r="P8" s="10">
        <f t="shared" si="0"/>
        <v>21.299999999999997</v>
      </c>
      <c r="Q8" s="10">
        <f t="shared" si="0"/>
        <v>22.2</v>
      </c>
      <c r="R8" s="10">
        <f t="shared" si="0"/>
        <v>21.700000000000003</v>
      </c>
      <c r="S8" s="10">
        <f t="shared" si="0"/>
        <v>20.200000000000003</v>
      </c>
      <c r="T8" s="10">
        <f t="shared" si="0"/>
        <v>20.9</v>
      </c>
      <c r="U8" s="10">
        <f t="shared" si="0"/>
        <v>21.2</v>
      </c>
      <c r="V8" s="10">
        <f t="shared" si="0"/>
        <v>22.599999999999998</v>
      </c>
      <c r="W8" s="10">
        <f t="shared" si="0"/>
        <v>21.3</v>
      </c>
      <c r="X8" s="10">
        <f t="shared" si="0"/>
        <v>22.5</v>
      </c>
      <c r="Y8" s="10">
        <f t="shared" si="0"/>
        <v>23.7</v>
      </c>
      <c r="Z8" s="10">
        <f t="shared" si="0"/>
        <v>22.299999999999997</v>
      </c>
      <c r="AA8" s="10">
        <f t="shared" si="0"/>
        <v>21.9</v>
      </c>
      <c r="AB8" s="10">
        <f t="shared" si="0"/>
        <v>23.2</v>
      </c>
      <c r="AC8" s="10">
        <f t="shared" si="0"/>
        <v>22.9</v>
      </c>
      <c r="AD8" s="10">
        <f t="shared" si="0"/>
        <v>22.099999999999998</v>
      </c>
      <c r="AE8" s="10">
        <f t="shared" si="0"/>
        <v>23.9</v>
      </c>
      <c r="AF8" s="10">
        <f t="shared" si="0"/>
        <v>23.400000000000002</v>
      </c>
      <c r="AG8" s="24">
        <f>AVERAGE(B8:AF8)</f>
        <v>22.451612903225808</v>
      </c>
    </row>
    <row r="9" spans="1:33" ht="19.5" customHeight="1">
      <c r="A9" s="19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G9" s="35"/>
    </row>
    <row r="10" spans="1:33" ht="19.5" customHeight="1">
      <c r="A10" s="19" t="s">
        <v>21</v>
      </c>
      <c r="B10" s="51">
        <v>6</v>
      </c>
      <c r="C10" s="51">
        <v>6</v>
      </c>
      <c r="D10" s="51">
        <v>6.1</v>
      </c>
      <c r="E10" s="51">
        <v>7</v>
      </c>
      <c r="F10" s="51">
        <v>7.3</v>
      </c>
      <c r="G10" s="51">
        <v>7.8</v>
      </c>
      <c r="H10" s="51">
        <v>6.6</v>
      </c>
      <c r="I10" s="51">
        <v>6.7</v>
      </c>
      <c r="J10" s="51">
        <v>6.9</v>
      </c>
      <c r="K10" s="51">
        <v>6.9</v>
      </c>
      <c r="L10" s="51">
        <v>7.2</v>
      </c>
      <c r="M10" s="51">
        <v>7.2</v>
      </c>
      <c r="N10" s="51">
        <v>6.3</v>
      </c>
      <c r="O10" s="51">
        <v>6</v>
      </c>
      <c r="P10" s="51">
        <v>5.6</v>
      </c>
      <c r="Q10" s="51">
        <v>5</v>
      </c>
      <c r="R10" s="51">
        <v>4.9</v>
      </c>
      <c r="S10" s="51">
        <v>4.9</v>
      </c>
      <c r="T10" s="51">
        <v>5.2</v>
      </c>
      <c r="U10" s="51">
        <v>5</v>
      </c>
      <c r="V10" s="51">
        <v>5.2</v>
      </c>
      <c r="W10" s="51">
        <v>5.5</v>
      </c>
      <c r="X10" s="51">
        <v>5.7</v>
      </c>
      <c r="Y10" s="51">
        <v>6.2</v>
      </c>
      <c r="Z10" s="51">
        <v>6.1</v>
      </c>
      <c r="AA10" s="51">
        <v>6</v>
      </c>
      <c r="AB10" s="51">
        <v>6.3</v>
      </c>
      <c r="AC10" s="1">
        <v>6.1</v>
      </c>
      <c r="AD10" s="1">
        <v>5.7</v>
      </c>
      <c r="AE10" s="1">
        <v>6.2</v>
      </c>
      <c r="AF10" s="1">
        <v>5.8</v>
      </c>
      <c r="AG10" s="35">
        <f>AVERAGE(B10:AF10)</f>
        <v>6.1096774193548375</v>
      </c>
    </row>
    <row r="11" spans="1:33" ht="19.5" customHeight="1">
      <c r="A11" s="19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1"/>
      <c r="AD11" s="1"/>
      <c r="AE11" s="1"/>
      <c r="AG11" s="35"/>
    </row>
    <row r="12" spans="1:33" s="33" customFormat="1" ht="19.5" customHeight="1">
      <c r="A12" s="19" t="s">
        <v>11</v>
      </c>
      <c r="B12" s="51">
        <v>15.7</v>
      </c>
      <c r="C12" s="52">
        <v>15.6</v>
      </c>
      <c r="D12" s="52">
        <v>15.6</v>
      </c>
      <c r="E12" s="52">
        <v>15.5</v>
      </c>
      <c r="F12" s="51">
        <v>14.9</v>
      </c>
      <c r="G12" s="51">
        <v>16.3</v>
      </c>
      <c r="H12" s="52">
        <v>17.2</v>
      </c>
      <c r="I12" s="52">
        <v>16.1</v>
      </c>
      <c r="J12" s="51">
        <v>15.9</v>
      </c>
      <c r="K12" s="52">
        <v>16.2</v>
      </c>
      <c r="L12" s="52">
        <v>16.8</v>
      </c>
      <c r="M12" s="52">
        <v>16.1</v>
      </c>
      <c r="N12" s="52">
        <v>16.7</v>
      </c>
      <c r="O12" s="52">
        <v>16.1</v>
      </c>
      <c r="P12" s="52">
        <v>15.7</v>
      </c>
      <c r="Q12" s="52">
        <v>17.2</v>
      </c>
      <c r="R12" s="52">
        <v>16.8</v>
      </c>
      <c r="S12" s="52">
        <v>15.3</v>
      </c>
      <c r="T12" s="52">
        <v>15.7</v>
      </c>
      <c r="U12" s="52">
        <v>16.2</v>
      </c>
      <c r="V12" s="52">
        <v>17.4</v>
      </c>
      <c r="W12" s="52">
        <v>15.8</v>
      </c>
      <c r="X12" s="52">
        <v>16.8</v>
      </c>
      <c r="Y12" s="52">
        <v>17.5</v>
      </c>
      <c r="Z12" s="52">
        <v>16.2</v>
      </c>
      <c r="AA12" s="52">
        <v>15.9</v>
      </c>
      <c r="AB12" s="52">
        <v>16.9</v>
      </c>
      <c r="AC12" s="52">
        <v>16.8</v>
      </c>
      <c r="AD12" s="52">
        <v>16.4</v>
      </c>
      <c r="AE12" s="52">
        <v>17.7</v>
      </c>
      <c r="AF12" s="52">
        <v>17.6</v>
      </c>
      <c r="AG12" s="35">
        <f>AVERAGE(B12:AF12)</f>
        <v>16.341935483870966</v>
      </c>
    </row>
    <row r="13" spans="1:33" ht="19.5" customHeight="1">
      <c r="A13" s="19"/>
      <c r="B13" s="11"/>
      <c r="C13" s="11"/>
      <c r="D13" s="11"/>
      <c r="E13" s="1"/>
      <c r="F13" s="1"/>
      <c r="G13" s="1"/>
      <c r="H13" s="1"/>
      <c r="I13" s="1"/>
      <c r="J13" s="11"/>
      <c r="K13" s="11"/>
      <c r="L13" s="1"/>
      <c r="M13" s="1"/>
      <c r="N13" s="1"/>
      <c r="O13" s="1"/>
      <c r="P13" s="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G13" s="36"/>
    </row>
    <row r="14" spans="1:33" s="12" customFormat="1" ht="19.5" customHeight="1">
      <c r="A14" s="20" t="s">
        <v>2</v>
      </c>
      <c r="B14" s="10">
        <f aca="true" t="shared" si="1" ref="B14:AF14">SUM(B16:B22)</f>
        <v>17.880000000000003</v>
      </c>
      <c r="C14" s="10">
        <f t="shared" si="1"/>
        <v>17.48</v>
      </c>
      <c r="D14" s="10">
        <f t="shared" si="1"/>
        <v>17.849999999999998</v>
      </c>
      <c r="E14" s="10">
        <f t="shared" si="1"/>
        <v>18.040000000000003</v>
      </c>
      <c r="F14" s="10">
        <f t="shared" si="1"/>
        <v>18.450000000000003</v>
      </c>
      <c r="G14" s="10">
        <f t="shared" si="1"/>
        <v>18.1</v>
      </c>
      <c r="H14" s="10">
        <f t="shared" si="1"/>
        <v>18</v>
      </c>
      <c r="I14" s="10">
        <f t="shared" si="1"/>
        <v>17.8</v>
      </c>
      <c r="J14" s="10">
        <f t="shared" si="1"/>
        <v>18.55</v>
      </c>
      <c r="K14" s="10">
        <f t="shared" si="1"/>
        <v>18.2</v>
      </c>
      <c r="L14" s="10">
        <f t="shared" si="1"/>
        <v>20.6</v>
      </c>
      <c r="M14" s="10">
        <f t="shared" si="1"/>
        <v>20.3</v>
      </c>
      <c r="N14" s="10">
        <f t="shared" si="1"/>
        <v>19.8</v>
      </c>
      <c r="O14" s="10">
        <f t="shared" si="1"/>
        <v>17.2</v>
      </c>
      <c r="P14" s="10">
        <f t="shared" si="1"/>
        <v>18.7</v>
      </c>
      <c r="Q14" s="10">
        <f t="shared" si="1"/>
        <v>18.5</v>
      </c>
      <c r="R14" s="10">
        <f t="shared" si="1"/>
        <v>18.6</v>
      </c>
      <c r="S14" s="10">
        <f t="shared" si="1"/>
        <v>17.9</v>
      </c>
      <c r="T14" s="10">
        <f t="shared" si="1"/>
        <v>18.2</v>
      </c>
      <c r="U14" s="10">
        <f t="shared" si="1"/>
        <v>18.4</v>
      </c>
      <c r="V14" s="10">
        <f t="shared" si="1"/>
        <v>18.8</v>
      </c>
      <c r="W14" s="10">
        <f t="shared" si="1"/>
        <v>18.6</v>
      </c>
      <c r="X14" s="10">
        <f t="shared" si="1"/>
        <v>19.8</v>
      </c>
      <c r="Y14" s="10">
        <f t="shared" si="1"/>
        <v>17.8</v>
      </c>
      <c r="Z14" s="10">
        <f t="shared" si="1"/>
        <v>20.4</v>
      </c>
      <c r="AA14" s="10">
        <f t="shared" si="1"/>
        <v>20.2</v>
      </c>
      <c r="AB14" s="10">
        <f t="shared" si="1"/>
        <v>20.1</v>
      </c>
      <c r="AC14" s="10">
        <f t="shared" si="1"/>
        <v>19.3</v>
      </c>
      <c r="AD14" s="10">
        <f t="shared" si="1"/>
        <v>18.7</v>
      </c>
      <c r="AE14" s="10">
        <f t="shared" si="1"/>
        <v>18.5</v>
      </c>
      <c r="AF14" s="10">
        <f t="shared" si="1"/>
        <v>19.2</v>
      </c>
      <c r="AG14" s="24">
        <f>AVERAGE(B14:AF14)</f>
        <v>18.70806451612904</v>
      </c>
    </row>
    <row r="15" spans="1:33" ht="19.5" customHeight="1">
      <c r="A15" s="1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G15" s="35"/>
    </row>
    <row r="16" spans="1:33" ht="19.5" customHeight="1">
      <c r="A16" s="19" t="s">
        <v>12</v>
      </c>
      <c r="B16" s="1">
        <v>13.5</v>
      </c>
      <c r="C16" s="1">
        <v>13.1</v>
      </c>
      <c r="D16" s="1">
        <v>13.6</v>
      </c>
      <c r="E16" s="1">
        <v>13.4</v>
      </c>
      <c r="F16" s="1">
        <v>13.9</v>
      </c>
      <c r="G16" s="1">
        <v>13.6</v>
      </c>
      <c r="H16" s="1">
        <v>13.7</v>
      </c>
      <c r="I16" s="1">
        <v>13.4</v>
      </c>
      <c r="J16" s="1">
        <v>13.95</v>
      </c>
      <c r="K16" s="1">
        <v>13.6</v>
      </c>
      <c r="L16" s="1">
        <v>14.6</v>
      </c>
      <c r="M16" s="1">
        <v>14.9</v>
      </c>
      <c r="N16" s="1">
        <v>14.97</v>
      </c>
      <c r="O16" s="1">
        <v>13.8</v>
      </c>
      <c r="P16" s="1">
        <v>15.1</v>
      </c>
      <c r="Q16" s="1">
        <v>15</v>
      </c>
      <c r="R16" s="1">
        <v>15.1</v>
      </c>
      <c r="S16" s="1">
        <v>14.4</v>
      </c>
      <c r="T16" s="1">
        <v>14.6</v>
      </c>
      <c r="U16" s="1">
        <v>14.7</v>
      </c>
      <c r="V16" s="1">
        <v>15.1</v>
      </c>
      <c r="W16" s="1">
        <v>14.9</v>
      </c>
      <c r="X16" s="1">
        <v>16.2</v>
      </c>
      <c r="Y16" s="1">
        <v>14.2</v>
      </c>
      <c r="Z16" s="1">
        <v>15.6</v>
      </c>
      <c r="AA16" s="1">
        <v>15.4</v>
      </c>
      <c r="AB16" s="1">
        <v>15.3</v>
      </c>
      <c r="AC16" s="1">
        <v>14.7</v>
      </c>
      <c r="AD16" s="1">
        <v>15.2</v>
      </c>
      <c r="AE16" s="1">
        <v>15.2</v>
      </c>
      <c r="AF16" s="1">
        <v>16</v>
      </c>
      <c r="AG16" s="35">
        <f>AVERAGE(B16:AF16)</f>
        <v>14.539354838709677</v>
      </c>
    </row>
    <row r="17" spans="1:33" ht="19.5" customHeight="1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G17" s="35"/>
    </row>
    <row r="18" spans="1:33" ht="19.5" customHeight="1">
      <c r="A18" s="19" t="s">
        <v>19</v>
      </c>
      <c r="B18" s="1">
        <v>3.6</v>
      </c>
      <c r="C18" s="1">
        <v>3.6</v>
      </c>
      <c r="D18" s="1">
        <v>3.6</v>
      </c>
      <c r="E18" s="1">
        <v>3.7</v>
      </c>
      <c r="F18" s="1">
        <v>3.7</v>
      </c>
      <c r="G18" s="1">
        <v>3.7</v>
      </c>
      <c r="H18" s="1">
        <v>3.5</v>
      </c>
      <c r="I18" s="1">
        <v>3.6</v>
      </c>
      <c r="J18" s="1">
        <v>3.6</v>
      </c>
      <c r="K18" s="1">
        <v>3.6</v>
      </c>
      <c r="L18" s="1">
        <v>3.5</v>
      </c>
      <c r="M18" s="1">
        <v>3.7</v>
      </c>
      <c r="N18" s="1">
        <v>3.7</v>
      </c>
      <c r="O18" s="1">
        <v>3.4</v>
      </c>
      <c r="P18" s="1">
        <v>3.6</v>
      </c>
      <c r="Q18" s="1">
        <v>3.5</v>
      </c>
      <c r="R18" s="1">
        <v>3.5</v>
      </c>
      <c r="S18" s="1">
        <v>3.5</v>
      </c>
      <c r="T18" s="1">
        <v>3.6</v>
      </c>
      <c r="U18" s="1">
        <v>3.7</v>
      </c>
      <c r="V18" s="1">
        <v>3.7</v>
      </c>
      <c r="W18" s="1">
        <v>3.7</v>
      </c>
      <c r="X18" s="1">
        <v>3.6</v>
      </c>
      <c r="Y18" s="1">
        <v>3.6</v>
      </c>
      <c r="Z18" s="1">
        <v>3.6</v>
      </c>
      <c r="AA18" s="1">
        <v>3.6</v>
      </c>
      <c r="AB18" s="1">
        <v>3.6</v>
      </c>
      <c r="AC18" s="1">
        <v>3.6</v>
      </c>
      <c r="AD18" s="1">
        <v>3.5</v>
      </c>
      <c r="AE18" s="1">
        <v>3.3</v>
      </c>
      <c r="AF18" s="1">
        <v>3.2</v>
      </c>
      <c r="AG18" s="35">
        <f>AVERAGE(B18:AF18)</f>
        <v>3.577419354838709</v>
      </c>
    </row>
    <row r="19" spans="1:33" ht="19.5" customHeight="1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G19" s="35"/>
    </row>
    <row r="20" spans="1:33" ht="19.5" customHeight="1">
      <c r="A20" s="19" t="s">
        <v>20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35">
        <f>AVERAGE(B20:AF20)</f>
        <v>0</v>
      </c>
    </row>
    <row r="21" spans="1:33" ht="19.5" customHeight="1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G21" s="35"/>
    </row>
    <row r="22" spans="1:33" ht="19.5" customHeight="1">
      <c r="A22" s="19" t="s">
        <v>18</v>
      </c>
      <c r="B22" s="11">
        <v>0.78</v>
      </c>
      <c r="C22" s="11">
        <v>0.78</v>
      </c>
      <c r="D22" s="11">
        <v>0.65</v>
      </c>
      <c r="E22" s="11">
        <v>0.94</v>
      </c>
      <c r="F22" s="11">
        <v>0.85</v>
      </c>
      <c r="G22" s="11">
        <v>0.8</v>
      </c>
      <c r="H22" s="11">
        <v>0.8</v>
      </c>
      <c r="I22" s="11">
        <v>0.8</v>
      </c>
      <c r="J22" s="11">
        <v>1</v>
      </c>
      <c r="K22" s="11">
        <v>1</v>
      </c>
      <c r="L22" s="11">
        <v>2.5</v>
      </c>
      <c r="M22" s="11">
        <v>1.7</v>
      </c>
      <c r="N22" s="11">
        <v>1.13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1.2</v>
      </c>
      <c r="AA22" s="11">
        <v>1.2</v>
      </c>
      <c r="AB22" s="11">
        <v>1.2</v>
      </c>
      <c r="AC22" s="11">
        <v>1</v>
      </c>
      <c r="AD22" s="11">
        <v>0</v>
      </c>
      <c r="AE22" s="11">
        <v>0</v>
      </c>
      <c r="AF22" s="11">
        <v>0</v>
      </c>
      <c r="AG22" s="35">
        <f>AVERAGE(B22:AF22)</f>
        <v>0.591290322580645</v>
      </c>
    </row>
    <row r="23" spans="1:33" s="33" customFormat="1" ht="19.5" customHeight="1">
      <c r="A23" s="19"/>
      <c r="B23" s="1"/>
      <c r="C23" s="1"/>
      <c r="D23" s="11"/>
      <c r="E23" s="11"/>
      <c r="F23" s="11"/>
      <c r="G23" s="11"/>
      <c r="H23" s="11"/>
      <c r="I23" s="1"/>
      <c r="J23" s="11"/>
      <c r="K23" s="1"/>
      <c r="L23" s="1"/>
      <c r="M23" s="1"/>
      <c r="N23" s="1"/>
      <c r="O23" s="1"/>
      <c r="P23" s="1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G23" s="35"/>
    </row>
    <row r="24" spans="1:33" s="12" customFormat="1" ht="19.5" customHeight="1">
      <c r="A24" s="20" t="s">
        <v>3</v>
      </c>
      <c r="B24" s="10">
        <f aca="true" t="shared" si="2" ref="B24:AF24">SUM(B26+B32+B34+B36+B38)</f>
        <v>21.8</v>
      </c>
      <c r="C24" s="10">
        <f t="shared" si="2"/>
        <v>22.6</v>
      </c>
      <c r="D24" s="10">
        <f t="shared" si="2"/>
        <v>19.6</v>
      </c>
      <c r="E24" s="10">
        <f t="shared" si="2"/>
        <v>19.400000000000002</v>
      </c>
      <c r="F24" s="10">
        <f t="shared" si="2"/>
        <v>19.400000000000002</v>
      </c>
      <c r="G24" s="10">
        <f t="shared" si="2"/>
        <v>19.2</v>
      </c>
      <c r="H24" s="10">
        <f t="shared" si="2"/>
        <v>20.3</v>
      </c>
      <c r="I24" s="10">
        <f t="shared" si="2"/>
        <v>20.799999999999997</v>
      </c>
      <c r="J24" s="10">
        <f t="shared" si="2"/>
        <v>20.5</v>
      </c>
      <c r="K24" s="10">
        <f t="shared" si="2"/>
        <v>20.2</v>
      </c>
      <c r="L24" s="10">
        <f t="shared" si="2"/>
        <v>21.400000000000002</v>
      </c>
      <c r="M24" s="10">
        <f t="shared" si="2"/>
        <v>22.2</v>
      </c>
      <c r="N24" s="10">
        <f t="shared" si="2"/>
        <v>20.6</v>
      </c>
      <c r="O24" s="10">
        <f t="shared" si="2"/>
        <v>22.2</v>
      </c>
      <c r="P24" s="10">
        <f t="shared" si="2"/>
        <v>22.2</v>
      </c>
      <c r="Q24" s="10">
        <f t="shared" si="2"/>
        <v>22.599999999999998</v>
      </c>
      <c r="R24" s="10">
        <f t="shared" si="2"/>
        <v>21.3</v>
      </c>
      <c r="S24" s="10">
        <f t="shared" si="2"/>
        <v>20.2</v>
      </c>
      <c r="T24" s="10">
        <f t="shared" si="2"/>
        <v>21</v>
      </c>
      <c r="U24" s="10">
        <f t="shared" si="2"/>
        <v>21.500000000000004</v>
      </c>
      <c r="V24" s="10">
        <f t="shared" si="2"/>
        <v>21.7</v>
      </c>
      <c r="W24" s="10">
        <f t="shared" si="2"/>
        <v>21.5</v>
      </c>
      <c r="X24" s="10">
        <f t="shared" si="2"/>
        <v>21.6</v>
      </c>
      <c r="Y24" s="10">
        <f t="shared" si="2"/>
        <v>22.000000000000004</v>
      </c>
      <c r="Z24" s="10">
        <f t="shared" si="2"/>
        <v>23.2</v>
      </c>
      <c r="AA24" s="10">
        <f t="shared" si="2"/>
        <v>21.700000000000003</v>
      </c>
      <c r="AB24" s="10">
        <f t="shared" si="2"/>
        <v>23.099999999999998</v>
      </c>
      <c r="AC24" s="10">
        <f t="shared" si="2"/>
        <v>22</v>
      </c>
      <c r="AD24" s="10">
        <f t="shared" si="2"/>
        <v>22.500000000000004</v>
      </c>
      <c r="AE24" s="10">
        <f t="shared" si="2"/>
        <v>22</v>
      </c>
      <c r="AF24" s="10">
        <f t="shared" si="2"/>
        <v>22.099999999999998</v>
      </c>
      <c r="AG24" s="24">
        <f>AVERAGE(B24:AF24)</f>
        <v>21.367741935483874</v>
      </c>
    </row>
    <row r="25" spans="1:33" ht="19.5" customHeight="1">
      <c r="A25" s="19"/>
      <c r="AG25" s="36"/>
    </row>
    <row r="26" spans="1:33" ht="19.5" customHeight="1">
      <c r="A26" s="19" t="s">
        <v>13</v>
      </c>
      <c r="B26" s="1">
        <v>17.3</v>
      </c>
      <c r="C26" s="1">
        <v>18</v>
      </c>
      <c r="D26" s="1">
        <v>14.9</v>
      </c>
      <c r="E26" s="1">
        <v>14.8</v>
      </c>
      <c r="F26" s="1">
        <v>14.9</v>
      </c>
      <c r="G26" s="1">
        <v>14.6</v>
      </c>
      <c r="H26" s="1">
        <v>15.6</v>
      </c>
      <c r="I26" s="1">
        <v>16.4</v>
      </c>
      <c r="J26" s="1">
        <v>16.2</v>
      </c>
      <c r="K26" s="1">
        <v>16</v>
      </c>
      <c r="L26" s="1">
        <v>17.1</v>
      </c>
      <c r="M26" s="1">
        <v>17.8</v>
      </c>
      <c r="N26" s="1">
        <v>16.3</v>
      </c>
      <c r="O26" s="1">
        <v>18</v>
      </c>
      <c r="P26" s="1">
        <v>17.9</v>
      </c>
      <c r="Q26" s="1">
        <v>18.2</v>
      </c>
      <c r="R26" s="1">
        <v>16.7</v>
      </c>
      <c r="S26" s="1">
        <v>15.5</v>
      </c>
      <c r="T26" s="1">
        <v>16.5</v>
      </c>
      <c r="U26" s="1">
        <v>16.6</v>
      </c>
      <c r="V26" s="1">
        <v>16.9</v>
      </c>
      <c r="W26" s="1">
        <v>16.9</v>
      </c>
      <c r="X26" s="1">
        <v>17.1</v>
      </c>
      <c r="Y26" s="1">
        <v>17.6</v>
      </c>
      <c r="Z26" s="1">
        <v>18.7</v>
      </c>
      <c r="AA26" s="1">
        <v>17.1</v>
      </c>
      <c r="AB26" s="1">
        <v>18.4</v>
      </c>
      <c r="AC26" s="1">
        <v>17.2</v>
      </c>
      <c r="AD26" s="1">
        <v>17.6</v>
      </c>
      <c r="AE26" s="1">
        <v>17.2</v>
      </c>
      <c r="AF26" s="1">
        <v>17.4</v>
      </c>
      <c r="AG26" s="35">
        <f>AVERAGE(B26:AF26)</f>
        <v>16.81935483870968</v>
      </c>
    </row>
    <row r="27" spans="1:33" ht="19.5" customHeight="1">
      <c r="A27" s="19" t="s">
        <v>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35">
        <f>AVERAGE(B27:AF27)</f>
        <v>0</v>
      </c>
    </row>
    <row r="28" spans="1:33" ht="19.5" customHeight="1">
      <c r="A28" s="19" t="s">
        <v>8</v>
      </c>
      <c r="B28" s="8">
        <v>50</v>
      </c>
      <c r="C28" s="8">
        <v>40</v>
      </c>
      <c r="D28" s="8">
        <v>33</v>
      </c>
      <c r="E28" s="8">
        <v>36</v>
      </c>
      <c r="F28" s="8">
        <v>46</v>
      </c>
      <c r="G28" s="8">
        <v>47</v>
      </c>
      <c r="H28" s="8">
        <v>40</v>
      </c>
      <c r="I28" s="8">
        <v>39</v>
      </c>
      <c r="J28" s="8">
        <v>40</v>
      </c>
      <c r="K28" s="8">
        <v>43</v>
      </c>
      <c r="L28" s="8">
        <v>42</v>
      </c>
      <c r="M28" s="8">
        <v>39</v>
      </c>
      <c r="N28" s="8">
        <v>43</v>
      </c>
      <c r="O28" s="8">
        <v>46</v>
      </c>
      <c r="P28" s="8">
        <v>43</v>
      </c>
      <c r="Q28" s="8">
        <v>39</v>
      </c>
      <c r="R28" s="8">
        <v>36</v>
      </c>
      <c r="S28" s="8">
        <v>31</v>
      </c>
      <c r="T28" s="8">
        <v>28</v>
      </c>
      <c r="U28" s="8">
        <v>35</v>
      </c>
      <c r="V28" s="8">
        <v>36</v>
      </c>
      <c r="W28" s="8">
        <v>42</v>
      </c>
      <c r="X28" s="1">
        <v>43</v>
      </c>
      <c r="Y28" s="8">
        <v>39</v>
      </c>
      <c r="Z28" s="8">
        <v>46</v>
      </c>
      <c r="AA28" s="8">
        <v>41</v>
      </c>
      <c r="AB28" s="8">
        <v>33</v>
      </c>
      <c r="AC28" s="8">
        <v>37</v>
      </c>
      <c r="AD28" s="8">
        <v>42</v>
      </c>
      <c r="AE28" s="8">
        <v>42</v>
      </c>
      <c r="AF28" s="8">
        <v>38</v>
      </c>
      <c r="AG28" s="35">
        <f>AVERAGE(B28:AF28)</f>
        <v>39.83870967741935</v>
      </c>
    </row>
    <row r="29" spans="1:33" ht="19.5" customHeight="1">
      <c r="A29" s="21" t="s">
        <v>22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1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35"/>
    </row>
    <row r="30" spans="1:33" ht="19.5" customHeight="1">
      <c r="A30" s="21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1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37"/>
    </row>
    <row r="31" spans="1:33" ht="19.5" customHeight="1">
      <c r="A31" s="21" t="s">
        <v>24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1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37"/>
    </row>
    <row r="32" spans="1:33" ht="19.5" customHeight="1">
      <c r="A32" s="19" t="s">
        <v>14</v>
      </c>
      <c r="B32" s="1">
        <v>3.2</v>
      </c>
      <c r="C32" s="1">
        <v>3.3</v>
      </c>
      <c r="D32" s="1">
        <v>3.4</v>
      </c>
      <c r="E32" s="1">
        <v>3.3</v>
      </c>
      <c r="F32" s="1">
        <v>3.2</v>
      </c>
      <c r="G32" s="1">
        <v>3.3</v>
      </c>
      <c r="H32" s="1">
        <v>3.4</v>
      </c>
      <c r="I32" s="1">
        <v>3.4</v>
      </c>
      <c r="J32" s="1">
        <v>3.3</v>
      </c>
      <c r="K32" s="1">
        <v>3.2</v>
      </c>
      <c r="L32" s="1">
        <v>3.3</v>
      </c>
      <c r="M32" s="1">
        <v>3.4</v>
      </c>
      <c r="N32" s="1">
        <v>3.3</v>
      </c>
      <c r="O32" s="1">
        <v>3.2</v>
      </c>
      <c r="P32" s="1">
        <v>3.3</v>
      </c>
      <c r="Q32" s="1">
        <v>3.4</v>
      </c>
      <c r="R32" s="1">
        <v>3.6</v>
      </c>
      <c r="S32" s="1">
        <v>3.7</v>
      </c>
      <c r="T32" s="1">
        <v>3.5</v>
      </c>
      <c r="U32" s="1">
        <v>3.6</v>
      </c>
      <c r="V32" s="1">
        <v>3.5</v>
      </c>
      <c r="W32" s="1">
        <v>3.3</v>
      </c>
      <c r="X32" s="1">
        <v>3.2</v>
      </c>
      <c r="Y32" s="1">
        <v>3.1</v>
      </c>
      <c r="Z32" s="1">
        <v>3.2</v>
      </c>
      <c r="AA32" s="1">
        <v>3.3</v>
      </c>
      <c r="AB32" s="1">
        <v>3.4</v>
      </c>
      <c r="AC32" s="1">
        <v>3.5</v>
      </c>
      <c r="AD32" s="1">
        <v>3.6</v>
      </c>
      <c r="AE32" s="1">
        <v>3.5</v>
      </c>
      <c r="AF32" s="8">
        <v>3.4</v>
      </c>
      <c r="AG32" s="35">
        <f>AVERAGE(B32:AF32)</f>
        <v>3.364516129032258</v>
      </c>
    </row>
    <row r="33" spans="1:33" ht="19.5" customHeight="1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8"/>
      <c r="AG33" s="37"/>
    </row>
    <row r="34" spans="1:33" ht="19.5" customHeight="1">
      <c r="A34" s="19" t="s">
        <v>19</v>
      </c>
      <c r="B34" s="1">
        <v>1.3</v>
      </c>
      <c r="C34" s="1">
        <v>1.3</v>
      </c>
      <c r="D34" s="1">
        <v>1.3</v>
      </c>
      <c r="E34" s="1">
        <v>1.3</v>
      </c>
      <c r="F34" s="1">
        <v>1.3</v>
      </c>
      <c r="G34" s="1">
        <v>1.3</v>
      </c>
      <c r="H34" s="1">
        <v>1.3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1.3</v>
      </c>
      <c r="V34" s="1">
        <v>1.3</v>
      </c>
      <c r="W34" s="1">
        <v>1.3</v>
      </c>
      <c r="X34" s="1">
        <v>1.3</v>
      </c>
      <c r="Y34" s="1">
        <v>1.3</v>
      </c>
      <c r="Z34" s="1">
        <v>1.3</v>
      </c>
      <c r="AA34" s="1">
        <v>1.3</v>
      </c>
      <c r="AB34" s="1">
        <v>1.3</v>
      </c>
      <c r="AC34" s="1">
        <v>1.3</v>
      </c>
      <c r="AD34" s="1">
        <v>1.3</v>
      </c>
      <c r="AE34" s="1">
        <v>1.3</v>
      </c>
      <c r="AF34" s="1">
        <v>1.3</v>
      </c>
      <c r="AG34" s="35">
        <f>AVERAGE(B34:AF34)</f>
        <v>1.1838709677419355</v>
      </c>
    </row>
    <row r="35" spans="1:33" ht="19.5" customHeight="1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35"/>
    </row>
    <row r="36" spans="1:33" ht="19.5" customHeight="1">
      <c r="A36" s="19" t="s">
        <v>17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35">
        <f>AVERAGE(B36:AF36)</f>
        <v>0</v>
      </c>
    </row>
    <row r="37" spans="1:33" ht="19.5" customHeight="1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G37" s="35"/>
    </row>
    <row r="38" spans="1:33" ht="19.5" customHeight="1">
      <c r="A38" s="19" t="s">
        <v>18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35">
        <f>AVERAGE(B38:AF38)</f>
        <v>0</v>
      </c>
    </row>
    <row r="39" spans="1:33" ht="19.5" customHeight="1">
      <c r="A39" s="19"/>
      <c r="AG39" s="35"/>
    </row>
    <row r="40" spans="1:33" s="17" customFormat="1" ht="19.5" customHeight="1">
      <c r="A40" s="20" t="s">
        <v>5</v>
      </c>
      <c r="B40" s="10">
        <f aca="true" t="shared" si="3" ref="B40:AF40">SUM(B42:B48)</f>
        <v>3.9000000000000004</v>
      </c>
      <c r="C40" s="10">
        <f t="shared" si="3"/>
        <v>3.6</v>
      </c>
      <c r="D40" s="10">
        <f t="shared" si="3"/>
        <v>5.4</v>
      </c>
      <c r="E40" s="10">
        <f t="shared" si="3"/>
        <v>3.5</v>
      </c>
      <c r="F40" s="10">
        <f t="shared" si="3"/>
        <v>3.4</v>
      </c>
      <c r="G40" s="10">
        <f t="shared" si="3"/>
        <v>4</v>
      </c>
      <c r="H40" s="10">
        <f t="shared" si="3"/>
        <v>3.3</v>
      </c>
      <c r="I40" s="10">
        <f t="shared" si="3"/>
        <v>4.4</v>
      </c>
      <c r="J40" s="10">
        <f t="shared" si="3"/>
        <v>4.6</v>
      </c>
      <c r="K40" s="10">
        <f t="shared" si="3"/>
        <v>4.4</v>
      </c>
      <c r="L40" s="10">
        <f t="shared" si="3"/>
        <v>3.5999999999999996</v>
      </c>
      <c r="M40" s="10">
        <f t="shared" si="3"/>
        <v>3.3</v>
      </c>
      <c r="N40" s="10">
        <f t="shared" si="3"/>
        <v>3.7</v>
      </c>
      <c r="O40" s="10">
        <f t="shared" si="3"/>
        <v>4</v>
      </c>
      <c r="P40" s="10">
        <f t="shared" si="3"/>
        <v>4.1</v>
      </c>
      <c r="Q40" s="10">
        <f t="shared" si="3"/>
        <v>4.7</v>
      </c>
      <c r="R40" s="10">
        <f t="shared" si="3"/>
        <v>4.2</v>
      </c>
      <c r="S40" s="10">
        <f t="shared" si="3"/>
        <v>3.5</v>
      </c>
      <c r="T40" s="10">
        <f t="shared" si="3"/>
        <v>4.9</v>
      </c>
      <c r="U40" s="10">
        <f t="shared" si="3"/>
        <v>3.8</v>
      </c>
      <c r="V40" s="10">
        <f t="shared" si="3"/>
        <v>3.9000000000000004</v>
      </c>
      <c r="W40" s="10">
        <f t="shared" si="3"/>
        <v>4</v>
      </c>
      <c r="X40" s="10">
        <f t="shared" si="3"/>
        <v>3.9</v>
      </c>
      <c r="Y40" s="10">
        <f t="shared" si="3"/>
        <v>3.9000000000000004</v>
      </c>
      <c r="Z40" s="10">
        <f t="shared" si="3"/>
        <v>5.1</v>
      </c>
      <c r="AA40" s="10">
        <f t="shared" si="3"/>
        <v>3.5999999999999996</v>
      </c>
      <c r="AB40" s="10">
        <f t="shared" si="3"/>
        <v>3.2</v>
      </c>
      <c r="AC40" s="10">
        <f t="shared" si="3"/>
        <v>4.4</v>
      </c>
      <c r="AD40" s="10">
        <f t="shared" si="3"/>
        <v>3.5</v>
      </c>
      <c r="AE40" s="10">
        <f t="shared" si="3"/>
        <v>4.5</v>
      </c>
      <c r="AF40" s="10">
        <f t="shared" si="3"/>
        <v>3.9</v>
      </c>
      <c r="AG40" s="24">
        <f>AVERAGE(B40:AF40)</f>
        <v>4.006451612903227</v>
      </c>
    </row>
    <row r="41" spans="1:33" ht="19.5" customHeight="1">
      <c r="A41" s="22"/>
      <c r="B41" s="1"/>
      <c r="C41" s="1"/>
      <c r="D41" s="11"/>
      <c r="E41" s="1"/>
      <c r="F41" s="11"/>
      <c r="G41" s="11"/>
      <c r="H41" s="1"/>
      <c r="I41" s="1"/>
      <c r="J41" s="1"/>
      <c r="K41" s="1"/>
      <c r="L41" s="1"/>
      <c r="M41" s="1"/>
      <c r="N41" s="1"/>
      <c r="O41" s="1"/>
      <c r="P41" s="1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36"/>
    </row>
    <row r="42" spans="1:33" ht="19.5" customHeight="1">
      <c r="A42" s="19" t="s">
        <v>15</v>
      </c>
      <c r="B42" s="1">
        <v>2.1</v>
      </c>
      <c r="C42" s="1">
        <v>1.1</v>
      </c>
      <c r="D42" s="1">
        <v>2.1</v>
      </c>
      <c r="E42" s="1">
        <v>1.8</v>
      </c>
      <c r="F42" s="1">
        <v>2</v>
      </c>
      <c r="G42" s="1">
        <v>2.3</v>
      </c>
      <c r="H42" s="1">
        <v>1</v>
      </c>
      <c r="I42" s="1">
        <v>2</v>
      </c>
      <c r="J42" s="1">
        <v>1.8</v>
      </c>
      <c r="K42" s="1">
        <v>2.1</v>
      </c>
      <c r="L42" s="1">
        <v>1.7</v>
      </c>
      <c r="M42" s="1">
        <v>1.9</v>
      </c>
      <c r="N42" s="1">
        <v>1.3</v>
      </c>
      <c r="O42" s="1">
        <v>2.1</v>
      </c>
      <c r="P42" s="1">
        <v>2</v>
      </c>
      <c r="Q42" s="1">
        <v>2.1</v>
      </c>
      <c r="R42" s="1">
        <v>1.9</v>
      </c>
      <c r="S42" s="1">
        <v>0.3</v>
      </c>
      <c r="T42" s="1">
        <v>0.9</v>
      </c>
      <c r="U42" s="1">
        <v>2.1</v>
      </c>
      <c r="V42" s="1">
        <v>2.2</v>
      </c>
      <c r="W42" s="1">
        <v>2.3</v>
      </c>
      <c r="X42" s="1">
        <v>2.1</v>
      </c>
      <c r="Y42" s="1">
        <v>2.2</v>
      </c>
      <c r="Z42" s="1">
        <v>2.2</v>
      </c>
      <c r="AA42" s="1">
        <v>1.6</v>
      </c>
      <c r="AB42" s="51">
        <v>1.3</v>
      </c>
      <c r="AC42" s="1">
        <v>1.9</v>
      </c>
      <c r="AD42" s="1">
        <v>1.4</v>
      </c>
      <c r="AE42" s="1">
        <v>2.8</v>
      </c>
      <c r="AF42" s="1">
        <v>1.8</v>
      </c>
      <c r="AG42" s="35">
        <f>AVERAGE(B42:AF42)</f>
        <v>1.8193548387096776</v>
      </c>
    </row>
    <row r="43" spans="1:33" ht="19.5" customHeight="1">
      <c r="A43" s="1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G43" s="35"/>
    </row>
    <row r="44" spans="1:33" ht="19.5" customHeight="1">
      <c r="A44" s="19" t="s">
        <v>16</v>
      </c>
      <c r="B44" s="1">
        <v>1.3</v>
      </c>
      <c r="C44" s="1">
        <v>1</v>
      </c>
      <c r="D44" s="1">
        <v>1.9</v>
      </c>
      <c r="E44" s="1">
        <v>1.2</v>
      </c>
      <c r="F44" s="1">
        <v>0.9</v>
      </c>
      <c r="G44" s="1">
        <v>1.2</v>
      </c>
      <c r="H44" s="1">
        <v>1.8</v>
      </c>
      <c r="I44" s="1">
        <v>1.9</v>
      </c>
      <c r="J44" s="1">
        <v>1.2</v>
      </c>
      <c r="K44" s="1">
        <v>1.2</v>
      </c>
      <c r="L44" s="1">
        <v>1.2</v>
      </c>
      <c r="M44" s="1">
        <v>0.9</v>
      </c>
      <c r="N44" s="1">
        <v>0.9</v>
      </c>
      <c r="O44" s="1">
        <v>1.3</v>
      </c>
      <c r="P44" s="1">
        <v>1.3</v>
      </c>
      <c r="Q44" s="1">
        <v>1.3</v>
      </c>
      <c r="R44" s="1">
        <v>1.3</v>
      </c>
      <c r="S44" s="1">
        <v>1.8</v>
      </c>
      <c r="T44" s="1">
        <v>1.9</v>
      </c>
      <c r="U44" s="1">
        <v>1.2</v>
      </c>
      <c r="V44" s="1">
        <v>1.2</v>
      </c>
      <c r="W44" s="1">
        <v>1.2</v>
      </c>
      <c r="X44" s="1">
        <v>1.2</v>
      </c>
      <c r="Y44" s="1">
        <v>1.2</v>
      </c>
      <c r="Z44" s="1">
        <v>1.3</v>
      </c>
      <c r="AA44" s="1">
        <v>1.2</v>
      </c>
      <c r="AB44" s="51">
        <v>0.2</v>
      </c>
      <c r="AC44" s="1">
        <v>0.2</v>
      </c>
      <c r="AD44" s="1">
        <v>0.2</v>
      </c>
      <c r="AE44" s="1">
        <v>1.2</v>
      </c>
      <c r="AF44" s="1">
        <v>1.2</v>
      </c>
      <c r="AG44" s="35">
        <f>AVERAGE(B44:AF44)</f>
        <v>1.1935483870967747</v>
      </c>
    </row>
    <row r="45" spans="1:33" ht="19.5" customHeight="1">
      <c r="A45" s="1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G45" s="35"/>
    </row>
    <row r="46" spans="1:33" ht="19.5" customHeight="1">
      <c r="A46" s="19" t="s">
        <v>28</v>
      </c>
      <c r="B46" s="1">
        <v>0.5</v>
      </c>
      <c r="C46" s="1">
        <v>1.5</v>
      </c>
      <c r="D46" s="1">
        <v>1.4</v>
      </c>
      <c r="E46" s="1">
        <v>0.5</v>
      </c>
      <c r="F46" s="1">
        <v>0.5</v>
      </c>
      <c r="G46" s="1">
        <v>0.5</v>
      </c>
      <c r="H46" s="1">
        <v>0.5</v>
      </c>
      <c r="I46" s="1">
        <v>0.5</v>
      </c>
      <c r="J46" s="1">
        <v>1.6</v>
      </c>
      <c r="K46" s="1">
        <v>1.1</v>
      </c>
      <c r="L46" s="1">
        <v>0.7</v>
      </c>
      <c r="M46" s="1">
        <v>0.5</v>
      </c>
      <c r="N46" s="1">
        <v>1.5</v>
      </c>
      <c r="O46" s="1">
        <v>0.6</v>
      </c>
      <c r="P46" s="1">
        <v>0.8</v>
      </c>
      <c r="Q46" s="1">
        <v>1.3</v>
      </c>
      <c r="R46" s="1">
        <v>1</v>
      </c>
      <c r="S46" s="1">
        <v>1.4</v>
      </c>
      <c r="T46" s="1">
        <v>2.1</v>
      </c>
      <c r="U46" s="1">
        <v>0.5</v>
      </c>
      <c r="V46" s="1">
        <v>0.5</v>
      </c>
      <c r="W46" s="1">
        <v>0.5</v>
      </c>
      <c r="X46" s="1">
        <v>0.6</v>
      </c>
      <c r="Y46" s="1">
        <v>0.5</v>
      </c>
      <c r="Z46" s="1">
        <v>1.6</v>
      </c>
      <c r="AA46" s="1">
        <v>0.8</v>
      </c>
      <c r="AB46" s="1">
        <v>1.7</v>
      </c>
      <c r="AC46" s="1">
        <v>2.3</v>
      </c>
      <c r="AD46" s="1">
        <v>1.9</v>
      </c>
      <c r="AE46" s="1">
        <v>0.5</v>
      </c>
      <c r="AF46" s="1">
        <v>0.9</v>
      </c>
      <c r="AG46" s="35">
        <f>AVERAGE(B46:AF46)</f>
        <v>0.9935483870967742</v>
      </c>
    </row>
    <row r="47" spans="1:33" ht="19.5" customHeight="1">
      <c r="A47" s="1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G47" s="35"/>
    </row>
    <row r="48" spans="1:33" ht="19.5" customHeight="1">
      <c r="A48" s="19" t="s">
        <v>17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51">
        <f>AVERAGE(U48:AA48)</f>
        <v>0</v>
      </c>
      <c r="AC48" s="11">
        <v>0</v>
      </c>
      <c r="AD48" s="11">
        <v>0</v>
      </c>
      <c r="AE48" s="11">
        <v>0</v>
      </c>
      <c r="AF48" s="11">
        <v>0</v>
      </c>
      <c r="AG48" s="35">
        <f>AVERAGE(B48:AF48)</f>
        <v>0</v>
      </c>
    </row>
    <row r="49" spans="1:33" ht="19.5" customHeight="1">
      <c r="A49" s="19"/>
      <c r="AG49" s="35"/>
    </row>
    <row r="50" spans="1:33" s="12" customFormat="1" ht="19.5" customHeight="1">
      <c r="A50" s="20" t="s">
        <v>29</v>
      </c>
      <c r="B50" s="15">
        <f aca="true" t="shared" si="4" ref="B50:AC50">B52</f>
        <v>0.4</v>
      </c>
      <c r="C50" s="15">
        <f t="shared" si="4"/>
        <v>0.4</v>
      </c>
      <c r="D50" s="15">
        <f t="shared" si="4"/>
        <v>0.4</v>
      </c>
      <c r="E50" s="15">
        <f t="shared" si="4"/>
        <v>0.4</v>
      </c>
      <c r="F50" s="15">
        <f t="shared" si="4"/>
        <v>0.4</v>
      </c>
      <c r="G50" s="15">
        <f t="shared" si="4"/>
        <v>0.37</v>
      </c>
      <c r="H50" s="15">
        <f t="shared" si="4"/>
        <v>0.37</v>
      </c>
      <c r="I50" s="15">
        <f t="shared" si="4"/>
        <v>0.4</v>
      </c>
      <c r="J50" s="15">
        <f t="shared" si="4"/>
        <v>0.44</v>
      </c>
      <c r="K50" s="15">
        <f t="shared" si="4"/>
        <v>0.4</v>
      </c>
      <c r="L50" s="15">
        <f t="shared" si="4"/>
        <v>0.45</v>
      </c>
      <c r="M50" s="15">
        <f t="shared" si="4"/>
        <v>0.38</v>
      </c>
      <c r="N50" s="15">
        <f t="shared" si="4"/>
        <v>0.38</v>
      </c>
      <c r="O50" s="15">
        <f t="shared" si="4"/>
        <v>0.44</v>
      </c>
      <c r="P50" s="15">
        <f t="shared" si="4"/>
        <v>0.43</v>
      </c>
      <c r="Q50" s="15">
        <f t="shared" si="4"/>
        <v>0.42</v>
      </c>
      <c r="R50" s="15">
        <f t="shared" si="4"/>
        <v>0.42</v>
      </c>
      <c r="S50" s="15">
        <f t="shared" si="4"/>
        <v>0.388</v>
      </c>
      <c r="T50" s="15">
        <f t="shared" si="4"/>
        <v>0.388</v>
      </c>
      <c r="U50" s="15">
        <f t="shared" si="4"/>
        <v>0.41</v>
      </c>
      <c r="V50" s="15">
        <f t="shared" si="4"/>
        <v>0.385</v>
      </c>
      <c r="W50" s="15">
        <f t="shared" si="4"/>
        <v>0.44</v>
      </c>
      <c r="X50" s="15">
        <f t="shared" si="4"/>
        <v>0.448</v>
      </c>
      <c r="Y50" s="15">
        <f t="shared" si="4"/>
        <v>0.419</v>
      </c>
      <c r="Z50" s="15">
        <f t="shared" si="4"/>
        <v>0.449</v>
      </c>
      <c r="AA50" s="15">
        <f t="shared" si="4"/>
        <v>0.414</v>
      </c>
      <c r="AB50" s="15">
        <f t="shared" si="4"/>
        <v>0.46</v>
      </c>
      <c r="AC50" s="15">
        <f t="shared" si="4"/>
        <v>0.432</v>
      </c>
      <c r="AD50" s="15">
        <v>0.5</v>
      </c>
      <c r="AE50" s="15">
        <v>0.5</v>
      </c>
      <c r="AF50" s="15">
        <v>0.5</v>
      </c>
      <c r="AG50" s="24">
        <f>AVERAGE(B50:AF50)</f>
        <v>0.4204193548387097</v>
      </c>
    </row>
    <row r="51" spans="1:33" s="33" customFormat="1" ht="19.5" customHeight="1">
      <c r="A51" s="19"/>
      <c r="AG51" s="35"/>
    </row>
    <row r="52" spans="1:33" ht="19.5" customHeight="1">
      <c r="A52" s="19" t="s">
        <v>16</v>
      </c>
      <c r="B52" s="11">
        <v>0.4</v>
      </c>
      <c r="C52" s="11">
        <v>0.4</v>
      </c>
      <c r="D52" s="11">
        <v>0.4</v>
      </c>
      <c r="E52" s="11">
        <v>0.4</v>
      </c>
      <c r="F52" s="11">
        <v>0.4</v>
      </c>
      <c r="G52" s="11">
        <v>0.37</v>
      </c>
      <c r="H52" s="11">
        <v>0.37</v>
      </c>
      <c r="I52" s="11">
        <v>0.4</v>
      </c>
      <c r="J52" s="11">
        <v>0.44</v>
      </c>
      <c r="K52" s="11">
        <v>0.4</v>
      </c>
      <c r="L52" s="11">
        <v>0.45</v>
      </c>
      <c r="M52" s="11">
        <v>0.38</v>
      </c>
      <c r="N52" s="11">
        <v>0.38</v>
      </c>
      <c r="O52" s="11">
        <v>0.44</v>
      </c>
      <c r="P52" s="11">
        <v>0.43</v>
      </c>
      <c r="Q52" s="11">
        <v>0.42</v>
      </c>
      <c r="R52" s="11">
        <v>0.42</v>
      </c>
      <c r="S52" s="11">
        <v>0.388</v>
      </c>
      <c r="T52" s="11">
        <v>0.388</v>
      </c>
      <c r="U52" s="11">
        <v>0.41</v>
      </c>
      <c r="V52" s="11">
        <v>0.385</v>
      </c>
      <c r="W52" s="11">
        <v>0.44</v>
      </c>
      <c r="X52" s="11">
        <v>0.448</v>
      </c>
      <c r="Y52" s="11">
        <v>0.419</v>
      </c>
      <c r="Z52" s="11">
        <v>0.449</v>
      </c>
      <c r="AA52" s="11">
        <v>0.414</v>
      </c>
      <c r="AB52" s="11">
        <v>0.46</v>
      </c>
      <c r="AC52" s="11">
        <v>0.432</v>
      </c>
      <c r="AD52" s="11">
        <v>0.5</v>
      </c>
      <c r="AE52" s="11">
        <v>0.5</v>
      </c>
      <c r="AF52" s="11">
        <v>0.5</v>
      </c>
      <c r="AG52" s="35">
        <f>AVERAGE(B52:AF52)</f>
        <v>0.4204193548387097</v>
      </c>
    </row>
    <row r="53" spans="1:33" ht="19.5" customHeight="1">
      <c r="A53" s="19"/>
      <c r="AG53" s="36"/>
    </row>
    <row r="54" spans="1:33" s="12" customFormat="1" ht="19.5" customHeight="1">
      <c r="A54" s="23"/>
      <c r="AG54" s="38"/>
    </row>
    <row r="55" spans="1:33" ht="19.5" customHeight="1">
      <c r="A55" s="19"/>
      <c r="AG55" s="39"/>
    </row>
    <row r="56" spans="1:33" s="33" customFormat="1" ht="19.5" customHeight="1">
      <c r="A56" s="19" t="s">
        <v>25</v>
      </c>
      <c r="B56" s="44">
        <f aca="true" t="shared" si="5" ref="B56:AC56">SUM(B8+B14+B24+B40+B50)</f>
        <v>65.68</v>
      </c>
      <c r="C56" s="44">
        <f t="shared" si="5"/>
        <v>65.68</v>
      </c>
      <c r="D56" s="44">
        <f t="shared" si="5"/>
        <v>64.95</v>
      </c>
      <c r="E56" s="44">
        <f t="shared" si="5"/>
        <v>63.84000000000001</v>
      </c>
      <c r="F56" s="44">
        <f t="shared" si="5"/>
        <v>63.85000000000001</v>
      </c>
      <c r="G56" s="44">
        <f t="shared" si="5"/>
        <v>65.77000000000001</v>
      </c>
      <c r="H56" s="44">
        <f t="shared" si="5"/>
        <v>65.77</v>
      </c>
      <c r="I56" s="44">
        <f t="shared" si="5"/>
        <v>66.2</v>
      </c>
      <c r="J56" s="44">
        <f t="shared" si="5"/>
        <v>66.89</v>
      </c>
      <c r="K56" s="1">
        <f t="shared" si="5"/>
        <v>66.30000000000001</v>
      </c>
      <c r="L56" s="44">
        <f t="shared" si="5"/>
        <v>70.05</v>
      </c>
      <c r="M56" s="44">
        <f t="shared" si="5"/>
        <v>69.47999999999999</v>
      </c>
      <c r="N56" s="44">
        <f t="shared" si="5"/>
        <v>67.47999999999999</v>
      </c>
      <c r="O56" s="44">
        <f t="shared" si="5"/>
        <v>65.94</v>
      </c>
      <c r="P56" s="44">
        <f t="shared" si="5"/>
        <v>66.73</v>
      </c>
      <c r="Q56" s="44">
        <f t="shared" si="5"/>
        <v>68.42</v>
      </c>
      <c r="R56" s="44">
        <f t="shared" si="5"/>
        <v>66.22000000000001</v>
      </c>
      <c r="S56" s="1">
        <f t="shared" si="5"/>
        <v>62.187999999999995</v>
      </c>
      <c r="T56" s="44">
        <f t="shared" si="5"/>
        <v>65.388</v>
      </c>
      <c r="U56" s="44">
        <f t="shared" si="5"/>
        <v>65.30999999999999</v>
      </c>
      <c r="V56" s="44">
        <f t="shared" si="5"/>
        <v>67.385</v>
      </c>
      <c r="W56" s="44">
        <f t="shared" si="5"/>
        <v>65.84</v>
      </c>
      <c r="X56" s="44">
        <f t="shared" si="5"/>
        <v>68.24799999999999</v>
      </c>
      <c r="Y56" s="44">
        <f t="shared" si="5"/>
        <v>67.819</v>
      </c>
      <c r="Z56" s="44">
        <f t="shared" si="5"/>
        <v>71.44899999999998</v>
      </c>
      <c r="AA56" s="44">
        <f t="shared" si="5"/>
        <v>67.814</v>
      </c>
      <c r="AB56" s="44">
        <f t="shared" si="5"/>
        <v>70.05999999999999</v>
      </c>
      <c r="AC56" s="44">
        <f t="shared" si="5"/>
        <v>69.03200000000001</v>
      </c>
      <c r="AD56" s="44">
        <f>SUM(AD8+AD14+AD24+AD40+AD50)</f>
        <v>67.3</v>
      </c>
      <c r="AE56" s="44">
        <f>SUM(AE8+AE14+AE24+AE40+AE50)</f>
        <v>69.4</v>
      </c>
      <c r="AF56" s="44">
        <f>SUM(AF8+AF14+AF24+AF40+AF50)</f>
        <v>69.10000000000001</v>
      </c>
      <c r="AG56" s="35">
        <f>AVERAGE(B56:AF56)</f>
        <v>66.95429032258065</v>
      </c>
    </row>
    <row r="57" spans="1:33" ht="19.5" customHeight="1">
      <c r="A57" s="19"/>
      <c r="B57" s="45"/>
      <c r="C57" s="46"/>
      <c r="D57" s="45"/>
      <c r="E57" s="44"/>
      <c r="F57" s="45"/>
      <c r="G57" s="45"/>
      <c r="H57" s="44"/>
      <c r="I57" s="44"/>
      <c r="J57" s="44"/>
      <c r="K57" s="1"/>
      <c r="L57" s="44"/>
      <c r="M57" s="44"/>
      <c r="N57" s="44"/>
      <c r="O57" s="44"/>
      <c r="P57" s="44"/>
      <c r="Q57" s="44"/>
      <c r="R57" s="44"/>
      <c r="S57" s="1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7"/>
      <c r="AG57" s="35"/>
    </row>
    <row r="58" spans="1:33" ht="19.5" customHeight="1">
      <c r="A58" s="19" t="s">
        <v>26</v>
      </c>
      <c r="B58" s="47">
        <f aca="true" t="shared" si="6" ref="B58:AB58">-SUM(B20+B22+B36+B38+B46+B48)</f>
        <v>-1.28</v>
      </c>
      <c r="C58" s="47">
        <f t="shared" si="6"/>
        <v>-2.2800000000000002</v>
      </c>
      <c r="D58" s="47">
        <f t="shared" si="6"/>
        <v>-2.05</v>
      </c>
      <c r="E58" s="47">
        <f t="shared" si="6"/>
        <v>-1.44</v>
      </c>
      <c r="F58" s="47">
        <f t="shared" si="6"/>
        <v>-1.35</v>
      </c>
      <c r="G58" s="47">
        <f t="shared" si="6"/>
        <v>-1.3</v>
      </c>
      <c r="H58" s="47">
        <f t="shared" si="6"/>
        <v>-1.3</v>
      </c>
      <c r="I58" s="47">
        <f t="shared" si="6"/>
        <v>-1.3</v>
      </c>
      <c r="J58" s="47">
        <f t="shared" si="6"/>
        <v>-2.6</v>
      </c>
      <c r="K58" s="47">
        <f t="shared" si="6"/>
        <v>-2.1</v>
      </c>
      <c r="L58" s="47">
        <f t="shared" si="6"/>
        <v>-3.2</v>
      </c>
      <c r="M58" s="47">
        <f t="shared" si="6"/>
        <v>-2.2</v>
      </c>
      <c r="N58" s="47">
        <f t="shared" si="6"/>
        <v>-2.63</v>
      </c>
      <c r="O58" s="47">
        <f t="shared" si="6"/>
        <v>-0.6</v>
      </c>
      <c r="P58" s="47">
        <f t="shared" si="6"/>
        <v>-0.8</v>
      </c>
      <c r="Q58" s="47">
        <f t="shared" si="6"/>
        <v>-1.3</v>
      </c>
      <c r="R58" s="47">
        <f t="shared" si="6"/>
        <v>-1</v>
      </c>
      <c r="S58" s="47">
        <f t="shared" si="6"/>
        <v>-1.4</v>
      </c>
      <c r="T58" s="47">
        <f t="shared" si="6"/>
        <v>-2.1</v>
      </c>
      <c r="U58" s="47">
        <f t="shared" si="6"/>
        <v>-0.5</v>
      </c>
      <c r="V58" s="47">
        <f t="shared" si="6"/>
        <v>-0.5</v>
      </c>
      <c r="W58" s="47">
        <f t="shared" si="6"/>
        <v>-0.5</v>
      </c>
      <c r="X58" s="47">
        <f t="shared" si="6"/>
        <v>-0.6</v>
      </c>
      <c r="Y58" s="47">
        <f t="shared" si="6"/>
        <v>-0.5</v>
      </c>
      <c r="Z58" s="47">
        <f t="shared" si="6"/>
        <v>-2.8</v>
      </c>
      <c r="AA58" s="47">
        <f t="shared" si="6"/>
        <v>-2</v>
      </c>
      <c r="AB58" s="47">
        <f t="shared" si="6"/>
        <v>-2.9</v>
      </c>
      <c r="AC58" s="47">
        <f>-SUM(AC20+AC22+AC36+AC38+AC46+AC48)</f>
        <v>-3.3</v>
      </c>
      <c r="AD58" s="47">
        <f>-SUM(AD20+AD22+AD36+AD38+AD46+AD48)</f>
        <v>-1.9</v>
      </c>
      <c r="AE58" s="47">
        <f>-SUM(AE20+AE22+AE36+AE38+AE46+AE48)</f>
        <v>-0.5</v>
      </c>
      <c r="AF58" s="47">
        <f>-SUM(AF20+AF22+AF36+AF38+AF46+AF48)</f>
        <v>-0.9</v>
      </c>
      <c r="AG58" s="35">
        <f>AVERAGE(B58:AF58)</f>
        <v>-1.5848387096774192</v>
      </c>
    </row>
    <row r="59" spans="1:33" ht="19.5" customHeight="1">
      <c r="A59" s="19"/>
      <c r="B59" s="6"/>
      <c r="C59" s="6"/>
      <c r="D59" s="14"/>
      <c r="E59" s="1"/>
      <c r="F59" s="6"/>
      <c r="G59" s="6"/>
      <c r="H59" s="1"/>
      <c r="I59" s="1"/>
      <c r="J59" s="1"/>
      <c r="K59" s="1"/>
      <c r="L59" s="1"/>
      <c r="M59" s="1"/>
      <c r="N59" s="1"/>
      <c r="O59" s="1"/>
      <c r="P59" s="1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G59" s="36"/>
    </row>
    <row r="60" spans="1:33" s="17" customFormat="1" ht="19.5" customHeight="1">
      <c r="A60" s="20" t="s">
        <v>10</v>
      </c>
      <c r="B60" s="10">
        <f aca="true" t="shared" si="7" ref="B60:AF60">SUM(B56:B58)</f>
        <v>64.4</v>
      </c>
      <c r="C60" s="10">
        <f t="shared" si="7"/>
        <v>63.400000000000006</v>
      </c>
      <c r="D60" s="10">
        <f t="shared" si="7"/>
        <v>62.900000000000006</v>
      </c>
      <c r="E60" s="10">
        <f t="shared" si="7"/>
        <v>62.40000000000001</v>
      </c>
      <c r="F60" s="10">
        <f t="shared" si="7"/>
        <v>62.50000000000001</v>
      </c>
      <c r="G60" s="10">
        <f t="shared" si="7"/>
        <v>64.47000000000001</v>
      </c>
      <c r="H60" s="10">
        <f t="shared" si="7"/>
        <v>64.47</v>
      </c>
      <c r="I60" s="10">
        <f t="shared" si="7"/>
        <v>64.9</v>
      </c>
      <c r="J60" s="10">
        <f t="shared" si="7"/>
        <v>64.29</v>
      </c>
      <c r="K60" s="10">
        <f t="shared" si="7"/>
        <v>64.20000000000002</v>
      </c>
      <c r="L60" s="10">
        <f t="shared" si="7"/>
        <v>66.85</v>
      </c>
      <c r="M60" s="10">
        <f t="shared" si="7"/>
        <v>67.27999999999999</v>
      </c>
      <c r="N60" s="10">
        <f t="shared" si="7"/>
        <v>64.85</v>
      </c>
      <c r="O60" s="10">
        <f t="shared" si="7"/>
        <v>65.34</v>
      </c>
      <c r="P60" s="10">
        <f t="shared" si="7"/>
        <v>65.93</v>
      </c>
      <c r="Q60" s="10">
        <f t="shared" si="7"/>
        <v>67.12</v>
      </c>
      <c r="R60" s="10">
        <f t="shared" si="7"/>
        <v>65.22000000000001</v>
      </c>
      <c r="S60" s="10">
        <f t="shared" si="7"/>
        <v>60.788</v>
      </c>
      <c r="T60" s="10">
        <f t="shared" si="7"/>
        <v>63.288000000000004</v>
      </c>
      <c r="U60" s="10">
        <f t="shared" si="7"/>
        <v>64.80999999999999</v>
      </c>
      <c r="V60" s="10">
        <f t="shared" si="7"/>
        <v>66.885</v>
      </c>
      <c r="W60" s="10">
        <f t="shared" si="7"/>
        <v>65.34</v>
      </c>
      <c r="X60" s="10">
        <f t="shared" si="7"/>
        <v>67.648</v>
      </c>
      <c r="Y60" s="10">
        <f t="shared" si="7"/>
        <v>67.319</v>
      </c>
      <c r="Z60" s="10">
        <f t="shared" si="7"/>
        <v>68.64899999999999</v>
      </c>
      <c r="AA60" s="10">
        <f t="shared" si="7"/>
        <v>65.814</v>
      </c>
      <c r="AB60" s="10">
        <f t="shared" si="7"/>
        <v>67.15999999999998</v>
      </c>
      <c r="AC60" s="10">
        <f t="shared" si="7"/>
        <v>65.73200000000001</v>
      </c>
      <c r="AD60" s="10">
        <f t="shared" si="7"/>
        <v>65.39999999999999</v>
      </c>
      <c r="AE60" s="10">
        <f t="shared" si="7"/>
        <v>68.9</v>
      </c>
      <c r="AF60" s="10">
        <f t="shared" si="7"/>
        <v>68.2</v>
      </c>
      <c r="AG60" s="24">
        <f>AVERAGE(B60:AF60)</f>
        <v>65.36945161290323</v>
      </c>
    </row>
    <row r="61" ht="19.5" customHeight="1">
      <c r="AG61" s="31"/>
    </row>
    <row r="62" spans="1:34" ht="19.5" customHeight="1">
      <c r="A62" s="13" t="s">
        <v>27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3" ht="19.5" customHeight="1">
      <c r="A63" s="30"/>
      <c r="B63" s="7"/>
      <c r="C63" s="28"/>
      <c r="D63" s="28"/>
      <c r="E63" s="28"/>
      <c r="F63" s="28"/>
      <c r="G63" s="28"/>
      <c r="H63" s="6"/>
      <c r="I63" s="1"/>
      <c r="J63" s="1"/>
      <c r="K63" s="1"/>
      <c r="L63" s="1"/>
      <c r="M63" s="1"/>
      <c r="N63" s="1"/>
      <c r="O63" s="1"/>
      <c r="P63" s="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33" ht="19.5" customHeight="1">
      <c r="A64" s="32"/>
      <c r="B64" s="5"/>
      <c r="C64" s="5"/>
      <c r="D64" s="5"/>
      <c r="E64" s="5"/>
      <c r="F64" s="5"/>
      <c r="G64" s="5"/>
      <c r="H64" s="5"/>
      <c r="I64" s="4"/>
      <c r="J64" s="4"/>
      <c r="K64" s="4"/>
      <c r="L64" s="4"/>
      <c r="M64" s="4"/>
      <c r="N64" s="4"/>
      <c r="O64" s="4"/>
      <c r="P64" s="4"/>
      <c r="Q64" s="6"/>
      <c r="R64" s="6"/>
      <c r="S64" s="5"/>
      <c r="T64" s="5"/>
      <c r="U64" s="5"/>
      <c r="V64" s="5"/>
      <c r="W64" s="5"/>
      <c r="X64" s="5"/>
      <c r="Y64" s="5"/>
      <c r="Z64" s="4"/>
      <c r="AA64" s="4"/>
      <c r="AB64" s="4"/>
      <c r="AC64" s="4"/>
      <c r="AD64" s="4"/>
      <c r="AE64" s="4"/>
      <c r="AF64" s="4"/>
      <c r="AG64" s="31"/>
    </row>
  </sheetData>
  <mergeCells count="3">
    <mergeCell ref="A1:AG1"/>
    <mergeCell ref="A2:AG2"/>
    <mergeCell ref="A3:AG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view="pageBreakPreview" zoomScale="50" zoomScaleNormal="60" zoomScaleSheetLayoutView="50" workbookViewId="0" topLeftCell="A11">
      <selection activeCell="A24" sqref="A24"/>
    </sheetView>
  </sheetViews>
  <sheetFormatPr defaultColWidth="8.88671875" defaultRowHeight="19.5" customHeight="1"/>
  <cols>
    <col min="1" max="1" width="34.77734375" style="26" customWidth="1"/>
    <col min="2" max="31" width="7.77734375" style="26" customWidth="1"/>
    <col min="32" max="32" width="10.77734375" style="26" bestFit="1" customWidth="1"/>
    <col min="33" max="16384" width="8.88671875" style="26" customWidth="1"/>
  </cols>
  <sheetData>
    <row r="1" spans="1:32" ht="19.5" customHeight="1">
      <c r="A1" s="69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9.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19.5" customHeight="1">
      <c r="A3" s="71">
        <v>37408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</row>
    <row r="4" spans="1:32" ht="19.5" customHeight="1">
      <c r="A4" s="2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42" customFormat="1" ht="19.5" customHeight="1">
      <c r="A5" s="4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41" t="s">
        <v>9</v>
      </c>
    </row>
    <row r="6" spans="1:32" s="43" customFormat="1" ht="19.5" customHeight="1">
      <c r="A6" s="18" t="s">
        <v>6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8">
        <v>16</v>
      </c>
      <c r="R6" s="8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37"/>
    </row>
    <row r="7" spans="1:32" ht="19.5" customHeight="1">
      <c r="A7" s="19"/>
      <c r="B7" s="2" t="s">
        <v>36</v>
      </c>
      <c r="C7" s="2" t="s">
        <v>35</v>
      </c>
      <c r="D7" s="2" t="s">
        <v>34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36</v>
      </c>
      <c r="J7" s="2" t="s">
        <v>35</v>
      </c>
      <c r="K7" s="2" t="s">
        <v>34</v>
      </c>
      <c r="L7" s="2" t="s">
        <v>30</v>
      </c>
      <c r="M7" s="2" t="s">
        <v>31</v>
      </c>
      <c r="N7" s="2" t="s">
        <v>32</v>
      </c>
      <c r="O7" s="2" t="s">
        <v>33</v>
      </c>
      <c r="P7" s="2" t="s">
        <v>36</v>
      </c>
      <c r="Q7" s="29" t="s">
        <v>35</v>
      </c>
      <c r="R7" s="29" t="s">
        <v>34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36</v>
      </c>
      <c r="X7" s="3" t="s">
        <v>35</v>
      </c>
      <c r="Y7" s="3" t="s">
        <v>34</v>
      </c>
      <c r="Z7" s="29" t="s">
        <v>30</v>
      </c>
      <c r="AA7" s="29" t="s">
        <v>31</v>
      </c>
      <c r="AB7" s="29" t="s">
        <v>32</v>
      </c>
      <c r="AC7" s="29" t="s">
        <v>33</v>
      </c>
      <c r="AD7" s="29" t="s">
        <v>36</v>
      </c>
      <c r="AE7" s="29" t="s">
        <v>35</v>
      </c>
      <c r="AF7" s="34"/>
    </row>
    <row r="8" spans="1:32" s="12" customFormat="1" ht="19.5" customHeight="1">
      <c r="A8" s="20" t="s">
        <v>1</v>
      </c>
      <c r="B8" s="10">
        <f aca="true" t="shared" si="0" ref="B8:AE8">SUM(B10:B12)</f>
        <v>23.6</v>
      </c>
      <c r="C8" s="10">
        <f t="shared" si="0"/>
        <v>24.799999999999997</v>
      </c>
      <c r="D8" s="10">
        <f t="shared" si="0"/>
        <v>25.4</v>
      </c>
      <c r="E8" s="10">
        <f t="shared" si="0"/>
        <v>24.6</v>
      </c>
      <c r="F8" s="10">
        <f t="shared" si="0"/>
        <v>23.5</v>
      </c>
      <c r="G8" s="10">
        <f t="shared" si="0"/>
        <v>26.1</v>
      </c>
      <c r="H8" s="10">
        <f t="shared" si="0"/>
        <v>23.2</v>
      </c>
      <c r="I8" s="10">
        <f t="shared" si="0"/>
        <v>21.700000000000003</v>
      </c>
      <c r="J8" s="10">
        <f t="shared" si="0"/>
        <v>23.7</v>
      </c>
      <c r="K8" s="10">
        <f t="shared" si="0"/>
        <v>24.900000000000002</v>
      </c>
      <c r="L8" s="10">
        <f t="shared" si="0"/>
        <v>25.6</v>
      </c>
      <c r="M8" s="10">
        <f t="shared" si="0"/>
        <v>25.400000000000002</v>
      </c>
      <c r="N8" s="10">
        <f t="shared" si="0"/>
        <v>23.5</v>
      </c>
      <c r="O8" s="10">
        <f t="shared" si="0"/>
        <v>22</v>
      </c>
      <c r="P8" s="10">
        <f t="shared" si="0"/>
        <v>21</v>
      </c>
      <c r="Q8" s="10">
        <f t="shared" si="0"/>
        <v>21.4</v>
      </c>
      <c r="R8" s="10">
        <f t="shared" si="0"/>
        <v>24.400000000000002</v>
      </c>
      <c r="S8" s="10">
        <f t="shared" si="0"/>
        <v>25</v>
      </c>
      <c r="T8" s="10">
        <f t="shared" si="0"/>
        <v>22.7</v>
      </c>
      <c r="U8" s="10">
        <f t="shared" si="0"/>
        <v>25.799999999999997</v>
      </c>
      <c r="V8" s="10">
        <f t="shared" si="0"/>
        <v>25.799999999999997</v>
      </c>
      <c r="W8" s="10">
        <f t="shared" si="0"/>
        <v>25.799999999999997</v>
      </c>
      <c r="X8" s="10">
        <f t="shared" si="0"/>
        <v>25.799999999999997</v>
      </c>
      <c r="Y8" s="10">
        <f t="shared" si="0"/>
        <v>26.1</v>
      </c>
      <c r="Z8" s="10">
        <f t="shared" si="0"/>
        <v>25.1</v>
      </c>
      <c r="AA8" s="10">
        <f t="shared" si="0"/>
        <v>25.5</v>
      </c>
      <c r="AB8" s="10">
        <f t="shared" si="0"/>
        <v>28</v>
      </c>
      <c r="AC8" s="10">
        <f t="shared" si="0"/>
        <v>25.5</v>
      </c>
      <c r="AD8" s="10">
        <f t="shared" si="0"/>
        <v>21.7</v>
      </c>
      <c r="AE8" s="10">
        <f t="shared" si="0"/>
        <v>21.5</v>
      </c>
      <c r="AF8" s="24">
        <f>AVERAGE(B8:AE8)</f>
        <v>24.30333333333333</v>
      </c>
    </row>
    <row r="9" spans="1:32" ht="19.5" customHeight="1">
      <c r="A9" s="19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5"/>
    </row>
    <row r="10" spans="1:32" ht="19.5" customHeight="1">
      <c r="A10" s="19" t="s">
        <v>21</v>
      </c>
      <c r="B10" s="1">
        <v>6.1</v>
      </c>
      <c r="C10" s="1">
        <v>7.1</v>
      </c>
      <c r="D10" s="1">
        <v>7.2</v>
      </c>
      <c r="E10" s="1">
        <v>6.1</v>
      </c>
      <c r="F10" s="1">
        <v>6</v>
      </c>
      <c r="G10" s="1">
        <v>6.3</v>
      </c>
      <c r="H10" s="1">
        <v>6.7</v>
      </c>
      <c r="I10" s="1">
        <v>5.9</v>
      </c>
      <c r="J10" s="1">
        <v>6</v>
      </c>
      <c r="K10" s="1">
        <v>5.8</v>
      </c>
      <c r="L10" s="1">
        <v>5.9</v>
      </c>
      <c r="M10" s="1">
        <v>5.8</v>
      </c>
      <c r="N10" s="1">
        <v>5.6</v>
      </c>
      <c r="O10" s="1">
        <v>6</v>
      </c>
      <c r="P10" s="1">
        <v>5.8</v>
      </c>
      <c r="Q10" s="1">
        <v>5.7</v>
      </c>
      <c r="R10" s="1">
        <v>5.8</v>
      </c>
      <c r="S10" s="1">
        <v>6.2</v>
      </c>
      <c r="T10" s="1">
        <v>6</v>
      </c>
      <c r="U10" s="1">
        <v>6.4</v>
      </c>
      <c r="V10" s="1">
        <v>6.4</v>
      </c>
      <c r="W10" s="1">
        <v>6.4</v>
      </c>
      <c r="X10" s="1">
        <v>6.4</v>
      </c>
      <c r="Y10" s="1">
        <v>6.5</v>
      </c>
      <c r="Z10" s="1">
        <v>5.5</v>
      </c>
      <c r="AA10" s="1">
        <v>7</v>
      </c>
      <c r="AB10" s="1">
        <v>7.8</v>
      </c>
      <c r="AC10" s="1">
        <v>6.7</v>
      </c>
      <c r="AD10" s="1">
        <v>5.3</v>
      </c>
      <c r="AE10" s="1">
        <v>4.5</v>
      </c>
      <c r="AF10" s="35">
        <f>AVERAGE(B10:AE10)</f>
        <v>6.163333333333333</v>
      </c>
    </row>
    <row r="11" spans="1:32" ht="19.5" customHeight="1">
      <c r="A11" s="1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5"/>
    </row>
    <row r="12" spans="1:32" s="33" customFormat="1" ht="19.5" customHeight="1">
      <c r="A12" s="19" t="s">
        <v>11</v>
      </c>
      <c r="B12" s="11">
        <v>17.5</v>
      </c>
      <c r="C12" s="11">
        <v>17.7</v>
      </c>
      <c r="D12" s="11">
        <v>18.2</v>
      </c>
      <c r="E12" s="11">
        <v>18.5</v>
      </c>
      <c r="F12" s="11">
        <v>17.5</v>
      </c>
      <c r="G12" s="11">
        <v>19.8</v>
      </c>
      <c r="H12" s="11">
        <v>16.5</v>
      </c>
      <c r="I12" s="11">
        <v>15.8</v>
      </c>
      <c r="J12" s="11">
        <v>17.7</v>
      </c>
      <c r="K12" s="11">
        <v>19.1</v>
      </c>
      <c r="L12" s="11">
        <v>19.7</v>
      </c>
      <c r="M12" s="11">
        <v>19.6</v>
      </c>
      <c r="N12" s="11">
        <v>17.9</v>
      </c>
      <c r="O12" s="11">
        <v>16</v>
      </c>
      <c r="P12" s="11">
        <v>15.2</v>
      </c>
      <c r="Q12" s="11">
        <v>15.7</v>
      </c>
      <c r="R12" s="11">
        <v>18.6</v>
      </c>
      <c r="S12" s="11">
        <v>18.8</v>
      </c>
      <c r="T12" s="11">
        <v>16.7</v>
      </c>
      <c r="U12" s="11">
        <v>19.4</v>
      </c>
      <c r="V12" s="11">
        <v>19.4</v>
      </c>
      <c r="W12" s="11">
        <v>19.4</v>
      </c>
      <c r="X12" s="11">
        <v>19.4</v>
      </c>
      <c r="Y12" s="1">
        <v>19.6</v>
      </c>
      <c r="Z12" s="1">
        <v>19.6</v>
      </c>
      <c r="AA12" s="1">
        <v>18.5</v>
      </c>
      <c r="AB12" s="1">
        <v>20.2</v>
      </c>
      <c r="AC12" s="1">
        <v>18.8</v>
      </c>
      <c r="AD12" s="1">
        <v>16.4</v>
      </c>
      <c r="AE12" s="1">
        <v>17</v>
      </c>
      <c r="AF12" s="35">
        <f>AVERAGE(B12:AE12)</f>
        <v>18.139999999999997</v>
      </c>
    </row>
    <row r="13" spans="1:32" ht="19.5" customHeight="1">
      <c r="A13" s="19"/>
      <c r="B13" s="11"/>
      <c r="C13" s="11"/>
      <c r="D13" s="11"/>
      <c r="E13" s="1"/>
      <c r="F13" s="1"/>
      <c r="G13" s="1"/>
      <c r="H13" s="1"/>
      <c r="I13" s="1"/>
      <c r="J13" s="11"/>
      <c r="K13" s="11"/>
      <c r="L13" s="1"/>
      <c r="M13" s="1"/>
      <c r="N13" s="1"/>
      <c r="O13" s="1"/>
      <c r="P13" s="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36"/>
    </row>
    <row r="14" spans="1:32" s="12" customFormat="1" ht="19.5" customHeight="1">
      <c r="A14" s="20" t="s">
        <v>2</v>
      </c>
      <c r="B14" s="10">
        <f aca="true" t="shared" si="1" ref="B14:AE14">SUM(B16:B24)</f>
        <v>21.5</v>
      </c>
      <c r="C14" s="10">
        <f t="shared" si="1"/>
        <v>20.5</v>
      </c>
      <c r="D14" s="10">
        <f t="shared" si="1"/>
        <v>21.499999999999996</v>
      </c>
      <c r="E14" s="10">
        <f t="shared" si="1"/>
        <v>22.4</v>
      </c>
      <c r="F14" s="10">
        <f t="shared" si="1"/>
        <v>21.3</v>
      </c>
      <c r="G14" s="10">
        <f t="shared" si="1"/>
        <v>21.5</v>
      </c>
      <c r="H14" s="10">
        <f t="shared" si="1"/>
        <v>22.099999999999998</v>
      </c>
      <c r="I14" s="10">
        <f t="shared" si="1"/>
        <v>20</v>
      </c>
      <c r="J14" s="10">
        <f t="shared" si="1"/>
        <v>20.2</v>
      </c>
      <c r="K14" s="10">
        <f t="shared" si="1"/>
        <v>20.3</v>
      </c>
      <c r="L14" s="10">
        <f t="shared" si="1"/>
        <v>20</v>
      </c>
      <c r="M14" s="10">
        <f t="shared" si="1"/>
        <v>21.1</v>
      </c>
      <c r="N14" s="10">
        <f t="shared" si="1"/>
        <v>20.246</v>
      </c>
      <c r="O14" s="10">
        <f t="shared" si="1"/>
        <v>21.512</v>
      </c>
      <c r="P14" s="10">
        <f t="shared" si="1"/>
        <v>18.14</v>
      </c>
      <c r="Q14" s="10">
        <f t="shared" si="1"/>
        <v>17.218</v>
      </c>
      <c r="R14" s="10">
        <f t="shared" si="1"/>
        <v>18.337</v>
      </c>
      <c r="S14" s="10">
        <f t="shared" si="1"/>
        <v>18.765</v>
      </c>
      <c r="T14" s="10">
        <f t="shared" si="1"/>
        <v>27.147000000000002</v>
      </c>
      <c r="U14" s="10">
        <f t="shared" si="1"/>
        <v>21.3258</v>
      </c>
      <c r="V14" s="10">
        <f t="shared" si="1"/>
        <v>20.816000000000003</v>
      </c>
      <c r="W14" s="10">
        <f t="shared" si="1"/>
        <v>20.021</v>
      </c>
      <c r="X14" s="10">
        <f t="shared" si="1"/>
        <v>21.926999999999996</v>
      </c>
      <c r="Y14" s="10">
        <f t="shared" si="1"/>
        <v>23.093</v>
      </c>
      <c r="Z14" s="10">
        <f t="shared" si="1"/>
        <v>19.079</v>
      </c>
      <c r="AA14" s="10">
        <f t="shared" si="1"/>
        <v>22.522</v>
      </c>
      <c r="AB14" s="10">
        <f t="shared" si="1"/>
        <v>21.478</v>
      </c>
      <c r="AC14" s="10">
        <f t="shared" si="1"/>
        <v>19.418999999999997</v>
      </c>
      <c r="AD14" s="10">
        <f t="shared" si="1"/>
        <v>21.534000000000002</v>
      </c>
      <c r="AE14" s="10">
        <f t="shared" si="1"/>
        <v>21.594000000000005</v>
      </c>
      <c r="AF14" s="24">
        <f>AVERAGE(B14:AE14)</f>
        <v>20.885793333333332</v>
      </c>
    </row>
    <row r="15" spans="1:32" ht="19.5" customHeight="1">
      <c r="A15" s="1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5"/>
    </row>
    <row r="16" spans="1:32" ht="19.5" customHeight="1">
      <c r="A16" s="19" t="s">
        <v>12</v>
      </c>
      <c r="B16" s="1">
        <v>18.3</v>
      </c>
      <c r="C16" s="1">
        <v>16.9</v>
      </c>
      <c r="D16" s="1">
        <v>16.9</v>
      </c>
      <c r="E16" s="1">
        <v>17.7</v>
      </c>
      <c r="F16" s="1">
        <v>16.6</v>
      </c>
      <c r="G16" s="1">
        <v>16.9</v>
      </c>
      <c r="H16" s="1">
        <v>17.4</v>
      </c>
      <c r="I16" s="1">
        <v>15.9</v>
      </c>
      <c r="J16" s="1">
        <v>16.7</v>
      </c>
      <c r="K16" s="1">
        <v>16.8</v>
      </c>
      <c r="L16" s="1">
        <v>16.4</v>
      </c>
      <c r="M16" s="1">
        <v>17.6</v>
      </c>
      <c r="N16" s="1">
        <v>16</v>
      </c>
      <c r="O16" s="1">
        <v>16.8</v>
      </c>
      <c r="P16" s="1">
        <v>13.5</v>
      </c>
      <c r="Q16" s="1">
        <v>12.7</v>
      </c>
      <c r="R16" s="1">
        <v>13.8</v>
      </c>
      <c r="S16" s="1">
        <v>15</v>
      </c>
      <c r="T16" s="1">
        <v>23.3</v>
      </c>
      <c r="U16" s="1">
        <v>17.1</v>
      </c>
      <c r="V16" s="1">
        <v>14.9</v>
      </c>
      <c r="W16" s="1">
        <v>14.2</v>
      </c>
      <c r="X16" s="1">
        <v>16.2</v>
      </c>
      <c r="Y16" s="1">
        <v>17.5</v>
      </c>
      <c r="Z16" s="1">
        <v>13.8</v>
      </c>
      <c r="AA16" s="1">
        <v>17</v>
      </c>
      <c r="AB16" s="1">
        <v>17</v>
      </c>
      <c r="AC16" s="1">
        <v>15.2</v>
      </c>
      <c r="AD16" s="1">
        <v>17.3</v>
      </c>
      <c r="AE16" s="1">
        <v>17.3</v>
      </c>
      <c r="AF16" s="35">
        <f>AVERAGE(B16:AE16)</f>
        <v>16.423333333333336</v>
      </c>
    </row>
    <row r="17" spans="1:32" ht="19.5" customHeight="1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5"/>
    </row>
    <row r="18" spans="1:32" ht="19.5" customHeight="1">
      <c r="A18" s="19" t="s">
        <v>38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v>0.846</v>
      </c>
      <c r="O18" s="1">
        <v>1.112</v>
      </c>
      <c r="P18" s="1">
        <v>1.14</v>
      </c>
      <c r="Q18" s="1">
        <v>1.118</v>
      </c>
      <c r="R18" s="1">
        <v>1.137</v>
      </c>
      <c r="S18" s="1">
        <v>0.665</v>
      </c>
      <c r="T18" s="1">
        <v>1.047</v>
      </c>
      <c r="U18" s="1">
        <v>1.1258</v>
      </c>
      <c r="V18" s="1">
        <v>1.116</v>
      </c>
      <c r="W18" s="1">
        <v>1.121</v>
      </c>
      <c r="X18" s="1">
        <v>1.127</v>
      </c>
      <c r="Y18" s="1">
        <v>1.193</v>
      </c>
      <c r="Z18" s="1">
        <v>0.979</v>
      </c>
      <c r="AA18" s="1">
        <v>1.122</v>
      </c>
      <c r="AB18" s="1">
        <v>1.078</v>
      </c>
      <c r="AC18" s="1">
        <v>1.019</v>
      </c>
      <c r="AD18" s="1">
        <v>1.134</v>
      </c>
      <c r="AE18" s="1">
        <v>1.094</v>
      </c>
      <c r="AF18" s="35">
        <f>AVERAGE(B18:AE18)</f>
        <v>1.065211111111111</v>
      </c>
    </row>
    <row r="19" spans="1:32" ht="19.5" customHeight="1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5"/>
    </row>
    <row r="20" spans="1:32" ht="19.5" customHeight="1">
      <c r="A20" s="19" t="s">
        <v>19</v>
      </c>
      <c r="B20" s="1">
        <v>3.2</v>
      </c>
      <c r="C20" s="1">
        <v>3.6</v>
      </c>
      <c r="D20" s="1">
        <v>3.4</v>
      </c>
      <c r="E20" s="1">
        <v>3.5</v>
      </c>
      <c r="F20" s="1">
        <v>3.4</v>
      </c>
      <c r="G20" s="1">
        <v>3.5</v>
      </c>
      <c r="H20" s="1">
        <v>3.5</v>
      </c>
      <c r="I20" s="1">
        <v>3.5</v>
      </c>
      <c r="J20" s="1">
        <v>3.5</v>
      </c>
      <c r="K20" s="1">
        <v>3.5</v>
      </c>
      <c r="L20" s="1">
        <v>3.6</v>
      </c>
      <c r="M20" s="1">
        <v>3.5</v>
      </c>
      <c r="N20" s="1">
        <v>3.4</v>
      </c>
      <c r="O20" s="1">
        <v>3.6</v>
      </c>
      <c r="P20" s="1">
        <v>3.5</v>
      </c>
      <c r="Q20" s="1">
        <v>3.4</v>
      </c>
      <c r="R20" s="1">
        <v>3.4</v>
      </c>
      <c r="S20" s="1">
        <v>3.1</v>
      </c>
      <c r="T20" s="1">
        <v>2.8</v>
      </c>
      <c r="U20" s="1">
        <v>3.1</v>
      </c>
      <c r="V20" s="1">
        <v>3.1</v>
      </c>
      <c r="W20" s="1">
        <v>3.2</v>
      </c>
      <c r="X20" s="1">
        <v>3.2</v>
      </c>
      <c r="Y20" s="1">
        <v>3.2</v>
      </c>
      <c r="Z20" s="1">
        <v>3.3</v>
      </c>
      <c r="AA20" s="1">
        <v>3.2</v>
      </c>
      <c r="AB20" s="1">
        <v>3.3</v>
      </c>
      <c r="AC20" s="1">
        <v>3.2</v>
      </c>
      <c r="AD20" s="1">
        <v>3.1</v>
      </c>
      <c r="AE20" s="1">
        <v>3.1</v>
      </c>
      <c r="AF20" s="35">
        <f>AVERAGE(B20:AE20)</f>
        <v>3.3299999999999996</v>
      </c>
    </row>
    <row r="21" spans="1:32" ht="19.5" customHeight="1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5"/>
    </row>
    <row r="22" spans="1:32" ht="19.5" customHeight="1">
      <c r="A22" s="19" t="s">
        <v>20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35">
        <f>AVERAGE(B22:AE22)</f>
        <v>0</v>
      </c>
    </row>
    <row r="23" spans="1:32" ht="19.5" customHeight="1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5"/>
    </row>
    <row r="24" spans="1:32" ht="19.5" customHeight="1">
      <c r="A24" s="19" t="s">
        <v>18</v>
      </c>
      <c r="B24" s="11">
        <v>0</v>
      </c>
      <c r="C24" s="11">
        <v>0</v>
      </c>
      <c r="D24" s="11">
        <v>1.2</v>
      </c>
      <c r="E24" s="11">
        <v>1.2</v>
      </c>
      <c r="F24" s="11">
        <v>1.3</v>
      </c>
      <c r="G24" s="11">
        <v>1.1</v>
      </c>
      <c r="H24" s="11">
        <v>1.2</v>
      </c>
      <c r="I24" s="11">
        <v>0.6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1.7</v>
      </c>
      <c r="W24" s="11">
        <v>1.5</v>
      </c>
      <c r="X24" s="11">
        <v>1.4</v>
      </c>
      <c r="Y24" s="11">
        <v>1.2</v>
      </c>
      <c r="Z24" s="11">
        <v>1</v>
      </c>
      <c r="AA24" s="11">
        <v>1.2</v>
      </c>
      <c r="AB24" s="11">
        <v>0.1</v>
      </c>
      <c r="AC24" s="11">
        <v>0</v>
      </c>
      <c r="AD24" s="11">
        <v>0</v>
      </c>
      <c r="AE24" s="11">
        <v>0.1</v>
      </c>
      <c r="AF24" s="35">
        <f>AVERAGE(B24:AE24)</f>
        <v>0.4933333333333333</v>
      </c>
    </row>
    <row r="25" spans="1:32" s="33" customFormat="1" ht="19.5" customHeight="1">
      <c r="A25" s="19"/>
      <c r="B25" s="1"/>
      <c r="C25" s="1"/>
      <c r="D25" s="11"/>
      <c r="E25" s="11"/>
      <c r="F25" s="11"/>
      <c r="G25" s="11"/>
      <c r="H25" s="11"/>
      <c r="I25" s="1"/>
      <c r="J25" s="11"/>
      <c r="K25" s="1"/>
      <c r="L25" s="1"/>
      <c r="M25" s="1"/>
      <c r="N25" s="1"/>
      <c r="O25" s="1"/>
      <c r="P25" s="1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35"/>
    </row>
    <row r="26" spans="1:32" s="12" customFormat="1" ht="19.5" customHeight="1">
      <c r="A26" s="20" t="s">
        <v>3</v>
      </c>
      <c r="B26" s="10">
        <f aca="true" t="shared" si="2" ref="B26:AE26">SUM(B28+B34+B36+B38+B40)</f>
        <v>23</v>
      </c>
      <c r="C26" s="10">
        <f t="shared" si="2"/>
        <v>24.9</v>
      </c>
      <c r="D26" s="10">
        <f t="shared" si="2"/>
        <v>24.6</v>
      </c>
      <c r="E26" s="10">
        <f t="shared" si="2"/>
        <v>25</v>
      </c>
      <c r="F26" s="10">
        <f t="shared" si="2"/>
        <v>26.1</v>
      </c>
      <c r="G26" s="10">
        <f t="shared" si="2"/>
        <v>22.799999999999997</v>
      </c>
      <c r="H26" s="10">
        <f t="shared" si="2"/>
        <v>22.5</v>
      </c>
      <c r="I26" s="10">
        <f t="shared" si="2"/>
        <v>23.8</v>
      </c>
      <c r="J26" s="10">
        <f t="shared" si="2"/>
        <v>23.5</v>
      </c>
      <c r="K26" s="10">
        <f t="shared" si="2"/>
        <v>23.5</v>
      </c>
      <c r="L26" s="10">
        <f t="shared" si="2"/>
        <v>25.5</v>
      </c>
      <c r="M26" s="10">
        <f t="shared" si="2"/>
        <v>25.1</v>
      </c>
      <c r="N26" s="10">
        <f t="shared" si="2"/>
        <v>23.2</v>
      </c>
      <c r="O26" s="10">
        <f t="shared" si="2"/>
        <v>22.2</v>
      </c>
      <c r="P26" s="10">
        <f t="shared" si="2"/>
        <v>22.1</v>
      </c>
      <c r="Q26" s="10">
        <f t="shared" si="2"/>
        <v>22.7</v>
      </c>
      <c r="R26" s="10">
        <f t="shared" si="2"/>
        <v>22.900000000000002</v>
      </c>
      <c r="S26" s="10">
        <f t="shared" si="2"/>
        <v>22.6</v>
      </c>
      <c r="T26" s="10">
        <f t="shared" si="2"/>
        <v>23.5</v>
      </c>
      <c r="U26" s="10">
        <f t="shared" si="2"/>
        <v>22.400000000000002</v>
      </c>
      <c r="V26" s="10">
        <f t="shared" si="2"/>
        <v>22.8</v>
      </c>
      <c r="W26" s="10">
        <f t="shared" si="2"/>
        <v>22.700000000000003</v>
      </c>
      <c r="X26" s="10">
        <f t="shared" si="2"/>
        <v>23.7</v>
      </c>
      <c r="Y26" s="10">
        <f t="shared" si="2"/>
        <v>26.2</v>
      </c>
      <c r="Z26" s="10">
        <f t="shared" si="2"/>
        <v>27.599999999999998</v>
      </c>
      <c r="AA26" s="10">
        <f t="shared" si="2"/>
        <v>27.3</v>
      </c>
      <c r="AB26" s="10">
        <f t="shared" si="2"/>
        <v>27.5</v>
      </c>
      <c r="AC26" s="10">
        <f t="shared" si="2"/>
        <v>27.5</v>
      </c>
      <c r="AD26" s="10">
        <f t="shared" si="2"/>
        <v>26.900000000000002</v>
      </c>
      <c r="AE26" s="10">
        <f t="shared" si="2"/>
        <v>25</v>
      </c>
      <c r="AF26" s="24">
        <f>AVERAGE(B26:AE26)</f>
        <v>24.303333333333335</v>
      </c>
    </row>
    <row r="27" spans="1:32" ht="19.5" customHeight="1">
      <c r="A27" s="19"/>
      <c r="AF27" s="36"/>
    </row>
    <row r="28" spans="1:32" ht="19.5" customHeight="1">
      <c r="A28" s="19" t="s">
        <v>13</v>
      </c>
      <c r="B28" s="1">
        <v>18.2</v>
      </c>
      <c r="C28" s="1">
        <v>20.2</v>
      </c>
      <c r="D28" s="1">
        <v>20.3</v>
      </c>
      <c r="E28" s="1">
        <v>20.6</v>
      </c>
      <c r="F28" s="1">
        <v>21.6</v>
      </c>
      <c r="G28" s="1">
        <v>18.4</v>
      </c>
      <c r="H28" s="1">
        <v>18.2</v>
      </c>
      <c r="I28" s="1">
        <v>19.5</v>
      </c>
      <c r="J28" s="1">
        <v>19.3</v>
      </c>
      <c r="K28" s="1">
        <v>19.1</v>
      </c>
      <c r="L28" s="1">
        <v>21.2</v>
      </c>
      <c r="M28" s="1">
        <v>22.6</v>
      </c>
      <c r="N28" s="1">
        <v>20.7</v>
      </c>
      <c r="O28" s="1">
        <v>18.7</v>
      </c>
      <c r="P28" s="1">
        <v>17.5</v>
      </c>
      <c r="Q28" s="1">
        <v>18.3</v>
      </c>
      <c r="R28" s="1">
        <v>18.3</v>
      </c>
      <c r="S28" s="1">
        <v>18.1</v>
      </c>
      <c r="T28" s="1">
        <v>19.3</v>
      </c>
      <c r="U28" s="1">
        <v>17.8</v>
      </c>
      <c r="V28" s="1">
        <v>17.9</v>
      </c>
      <c r="W28" s="1">
        <v>17.6</v>
      </c>
      <c r="X28" s="1">
        <v>18.2</v>
      </c>
      <c r="Y28" s="1">
        <v>21.9</v>
      </c>
      <c r="Z28" s="1">
        <v>22.2</v>
      </c>
      <c r="AA28" s="1">
        <v>22.1</v>
      </c>
      <c r="AB28" s="1">
        <v>22.4</v>
      </c>
      <c r="AC28" s="1">
        <v>22.5</v>
      </c>
      <c r="AD28" s="1">
        <v>21.8</v>
      </c>
      <c r="AE28" s="1">
        <v>19.8</v>
      </c>
      <c r="AF28" s="35">
        <f aca="true" t="shared" si="3" ref="AF28:AF34">AVERAGE(B28:AE28)</f>
        <v>19.81</v>
      </c>
    </row>
    <row r="29" spans="1:32" ht="19.5" customHeight="1">
      <c r="A29" s="19" t="s">
        <v>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35">
        <f t="shared" si="3"/>
        <v>0</v>
      </c>
    </row>
    <row r="30" spans="1:32" ht="19.5" customHeight="1">
      <c r="A30" s="19" t="s">
        <v>8</v>
      </c>
      <c r="B30" s="8">
        <v>39</v>
      </c>
      <c r="C30" s="8">
        <v>38</v>
      </c>
      <c r="D30" s="8">
        <v>38</v>
      </c>
      <c r="E30" s="8">
        <v>41</v>
      </c>
      <c r="F30" s="8">
        <v>36</v>
      </c>
      <c r="G30" s="8">
        <v>39</v>
      </c>
      <c r="H30" s="8">
        <v>36</v>
      </c>
      <c r="I30" s="8">
        <v>32</v>
      </c>
      <c r="J30" s="8">
        <v>35</v>
      </c>
      <c r="K30" s="8">
        <v>38</v>
      </c>
      <c r="L30" s="8">
        <v>43</v>
      </c>
      <c r="M30" s="8">
        <v>43</v>
      </c>
      <c r="N30" s="8">
        <v>37</v>
      </c>
      <c r="O30" s="8">
        <v>35</v>
      </c>
      <c r="P30" s="8">
        <v>34</v>
      </c>
      <c r="Q30" s="8">
        <v>39</v>
      </c>
      <c r="R30" s="8">
        <v>41</v>
      </c>
      <c r="S30" s="8">
        <v>43</v>
      </c>
      <c r="T30" s="8">
        <v>40</v>
      </c>
      <c r="U30" s="8">
        <v>33</v>
      </c>
      <c r="V30" s="8">
        <v>33</v>
      </c>
      <c r="W30" s="8">
        <v>38</v>
      </c>
      <c r="X30" s="8">
        <v>42</v>
      </c>
      <c r="Y30" s="8">
        <v>39</v>
      </c>
      <c r="Z30" s="8">
        <v>39</v>
      </c>
      <c r="AA30" s="8">
        <v>39</v>
      </c>
      <c r="AB30" s="8">
        <v>43</v>
      </c>
      <c r="AC30" s="8">
        <v>32</v>
      </c>
      <c r="AD30" s="8">
        <v>37</v>
      </c>
      <c r="AE30" s="8">
        <v>38</v>
      </c>
      <c r="AF30" s="35">
        <f t="shared" si="3"/>
        <v>38</v>
      </c>
    </row>
    <row r="31" spans="1:32" ht="19.5" customHeight="1">
      <c r="A31" s="21" t="s">
        <v>22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35">
        <f t="shared" si="3"/>
        <v>0</v>
      </c>
    </row>
    <row r="32" spans="1:32" ht="19.5" customHeight="1">
      <c r="A32" s="21" t="s">
        <v>23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35">
        <f t="shared" si="3"/>
        <v>0</v>
      </c>
    </row>
    <row r="33" spans="1:32" ht="19.5" customHeight="1">
      <c r="A33" s="21" t="s">
        <v>24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35">
        <f t="shared" si="3"/>
        <v>0</v>
      </c>
    </row>
    <row r="34" spans="1:32" ht="19.5" customHeight="1">
      <c r="A34" s="19" t="s">
        <v>14</v>
      </c>
      <c r="B34" s="1">
        <v>3.5</v>
      </c>
      <c r="C34" s="1">
        <v>3.4</v>
      </c>
      <c r="D34" s="1">
        <v>3.3</v>
      </c>
      <c r="E34" s="1">
        <v>3.4</v>
      </c>
      <c r="F34" s="1">
        <v>3.5</v>
      </c>
      <c r="G34" s="1">
        <v>3.4</v>
      </c>
      <c r="H34" s="1">
        <v>3.3</v>
      </c>
      <c r="I34" s="1">
        <v>3.3</v>
      </c>
      <c r="J34" s="1">
        <v>3.2</v>
      </c>
      <c r="K34" s="1">
        <v>3.4</v>
      </c>
      <c r="L34" s="1">
        <v>3.3</v>
      </c>
      <c r="M34" s="1">
        <v>1.5</v>
      </c>
      <c r="N34" s="1">
        <v>1.5</v>
      </c>
      <c r="O34" s="1">
        <v>2.5</v>
      </c>
      <c r="P34" s="1">
        <v>3.6</v>
      </c>
      <c r="Q34" s="1">
        <v>3.4</v>
      </c>
      <c r="R34" s="1">
        <v>3.6</v>
      </c>
      <c r="S34" s="1">
        <v>3.5</v>
      </c>
      <c r="T34" s="1">
        <v>3.2</v>
      </c>
      <c r="U34" s="1">
        <v>3.3</v>
      </c>
      <c r="V34" s="1">
        <v>3.6</v>
      </c>
      <c r="W34" s="1">
        <v>3.8</v>
      </c>
      <c r="X34" s="1">
        <v>4.2</v>
      </c>
      <c r="Y34" s="1">
        <v>3</v>
      </c>
      <c r="Z34" s="1">
        <v>4.1</v>
      </c>
      <c r="AA34" s="1">
        <v>3.9</v>
      </c>
      <c r="AB34" s="1">
        <v>3.8</v>
      </c>
      <c r="AC34" s="1">
        <v>3.7</v>
      </c>
      <c r="AD34" s="1">
        <v>3.8</v>
      </c>
      <c r="AE34" s="1">
        <v>3.9</v>
      </c>
      <c r="AF34" s="35">
        <f t="shared" si="3"/>
        <v>3.3633333333333337</v>
      </c>
    </row>
    <row r="35" spans="1:32" ht="19.5" customHeight="1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7"/>
    </row>
    <row r="36" spans="1:32" ht="19.5" customHeight="1">
      <c r="A36" s="19" t="s">
        <v>19</v>
      </c>
      <c r="B36" s="1">
        <v>1.3</v>
      </c>
      <c r="C36" s="1">
        <v>1.3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1.3</v>
      </c>
      <c r="V36" s="1">
        <v>1.3</v>
      </c>
      <c r="W36" s="1">
        <v>1.3</v>
      </c>
      <c r="X36" s="1">
        <v>1.3</v>
      </c>
      <c r="Y36" s="1">
        <v>1.3</v>
      </c>
      <c r="Z36" s="1">
        <v>1.3</v>
      </c>
      <c r="AA36" s="1">
        <v>1.3</v>
      </c>
      <c r="AB36" s="1">
        <v>1.3</v>
      </c>
      <c r="AC36" s="1">
        <v>1.3</v>
      </c>
      <c r="AD36" s="1">
        <v>1.3</v>
      </c>
      <c r="AE36" s="1">
        <v>1.3</v>
      </c>
      <c r="AF36" s="35">
        <f>AVERAGE(B36:AE36)</f>
        <v>1.1300000000000001</v>
      </c>
    </row>
    <row r="37" spans="1:32" ht="19.5" customHeight="1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5"/>
    </row>
    <row r="38" spans="1:32" ht="19.5" customHeight="1">
      <c r="A38" s="19" t="s">
        <v>17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35">
        <f>AVERAGE(B38:AE38)</f>
        <v>0</v>
      </c>
    </row>
    <row r="39" spans="1:32" ht="19.5" customHeight="1">
      <c r="A39" s="1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5"/>
    </row>
    <row r="40" spans="1:32" ht="19.5" customHeight="1">
      <c r="A40" s="19" t="s">
        <v>18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35">
        <f>AVERAGE(B40:AE40)</f>
        <v>0</v>
      </c>
    </row>
    <row r="41" spans="1:32" ht="19.5" customHeight="1">
      <c r="A41" s="19"/>
      <c r="AF41" s="35"/>
    </row>
    <row r="42" spans="1:32" s="17" customFormat="1" ht="19.5" customHeight="1">
      <c r="A42" s="20" t="s">
        <v>5</v>
      </c>
      <c r="B42" s="10">
        <f aca="true" t="shared" si="4" ref="B42:AE42">SUM(B44:B50)</f>
        <v>4.199999999999999</v>
      </c>
      <c r="C42" s="10">
        <f t="shared" si="4"/>
        <v>3.8</v>
      </c>
      <c r="D42" s="10">
        <f t="shared" si="4"/>
        <v>4.3</v>
      </c>
      <c r="E42" s="10">
        <f t="shared" si="4"/>
        <v>4.2</v>
      </c>
      <c r="F42" s="10">
        <f t="shared" si="4"/>
        <v>5</v>
      </c>
      <c r="G42" s="10">
        <f t="shared" si="4"/>
        <v>3.9000000000000004</v>
      </c>
      <c r="H42" s="10">
        <f t="shared" si="4"/>
        <v>3.1</v>
      </c>
      <c r="I42" s="10">
        <f t="shared" si="4"/>
        <v>3.4000000000000004</v>
      </c>
      <c r="J42" s="10">
        <f t="shared" si="4"/>
        <v>4.800000000000001</v>
      </c>
      <c r="K42" s="10">
        <f t="shared" si="4"/>
        <v>3.7</v>
      </c>
      <c r="L42" s="10">
        <f t="shared" si="4"/>
        <v>4.5</v>
      </c>
      <c r="M42" s="10">
        <f t="shared" si="4"/>
        <v>4.3</v>
      </c>
      <c r="N42" s="10">
        <f t="shared" si="4"/>
        <v>3.4000000000000004</v>
      </c>
      <c r="O42" s="10">
        <f t="shared" si="4"/>
        <v>4</v>
      </c>
      <c r="P42" s="10">
        <f t="shared" si="4"/>
        <v>2.7</v>
      </c>
      <c r="Q42" s="10">
        <f t="shared" si="4"/>
        <v>4.1</v>
      </c>
      <c r="R42" s="10">
        <f t="shared" si="4"/>
        <v>4.1</v>
      </c>
      <c r="S42" s="10">
        <f t="shared" si="4"/>
        <v>4.1</v>
      </c>
      <c r="T42" s="10">
        <f t="shared" si="4"/>
        <v>4.1</v>
      </c>
      <c r="U42" s="10">
        <f t="shared" si="4"/>
        <v>4.1</v>
      </c>
      <c r="V42" s="10">
        <f t="shared" si="4"/>
        <v>4.1</v>
      </c>
      <c r="W42" s="10">
        <f t="shared" si="4"/>
        <v>4.1</v>
      </c>
      <c r="X42" s="10">
        <f t="shared" si="4"/>
        <v>4.1</v>
      </c>
      <c r="Y42" s="10">
        <f t="shared" si="4"/>
        <v>3.9000000000000004</v>
      </c>
      <c r="Z42" s="10">
        <f t="shared" si="4"/>
        <v>4.2</v>
      </c>
      <c r="AA42" s="10">
        <f t="shared" si="4"/>
        <v>4.800000000000001</v>
      </c>
      <c r="AB42" s="10">
        <f t="shared" si="4"/>
        <v>4.3</v>
      </c>
      <c r="AC42" s="10">
        <f t="shared" si="4"/>
        <v>4.5</v>
      </c>
      <c r="AD42" s="10">
        <f t="shared" si="4"/>
        <v>4.3</v>
      </c>
      <c r="AE42" s="10">
        <f t="shared" si="4"/>
        <v>3.9</v>
      </c>
      <c r="AF42" s="24">
        <f>AVERAGE(B42:AE42)</f>
        <v>4.0666666666666655</v>
      </c>
    </row>
    <row r="43" spans="1:32" ht="19.5" customHeight="1">
      <c r="A43" s="22"/>
      <c r="B43" s="1"/>
      <c r="C43" s="1"/>
      <c r="D43" s="11"/>
      <c r="E43" s="1"/>
      <c r="F43" s="11"/>
      <c r="G43" s="11"/>
      <c r="H43" s="1"/>
      <c r="I43" s="1"/>
      <c r="J43" s="1"/>
      <c r="K43" s="1"/>
      <c r="L43" s="1"/>
      <c r="M43" s="1"/>
      <c r="N43" s="1"/>
      <c r="O43" s="1"/>
      <c r="P43" s="1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36"/>
    </row>
    <row r="44" spans="1:32" ht="19.5" customHeight="1">
      <c r="A44" s="19" t="s">
        <v>15</v>
      </c>
      <c r="B44" s="1">
        <v>1.5</v>
      </c>
      <c r="C44" s="1">
        <v>1</v>
      </c>
      <c r="D44" s="1">
        <v>0</v>
      </c>
      <c r="E44" s="1">
        <v>0</v>
      </c>
      <c r="F44" s="1">
        <v>0</v>
      </c>
      <c r="G44" s="1">
        <v>1.5</v>
      </c>
      <c r="H44" s="1">
        <v>0</v>
      </c>
      <c r="I44" s="1">
        <v>0</v>
      </c>
      <c r="J44" s="1">
        <v>1</v>
      </c>
      <c r="K44" s="1">
        <v>1.4</v>
      </c>
      <c r="L44" s="1">
        <v>2.3</v>
      </c>
      <c r="M44" s="1">
        <v>0</v>
      </c>
      <c r="N44" s="1">
        <v>1.8</v>
      </c>
      <c r="O44" s="1">
        <v>1</v>
      </c>
      <c r="P44" s="1">
        <v>1.1</v>
      </c>
      <c r="Q44" s="1">
        <v>2</v>
      </c>
      <c r="R44" s="1">
        <v>2</v>
      </c>
      <c r="S44" s="1">
        <v>2</v>
      </c>
      <c r="T44" s="1">
        <v>2</v>
      </c>
      <c r="U44" s="1">
        <v>2</v>
      </c>
      <c r="V44" s="1">
        <v>2</v>
      </c>
      <c r="W44" s="1">
        <v>2</v>
      </c>
      <c r="X44" s="1">
        <v>2</v>
      </c>
      <c r="Y44" s="1">
        <v>1</v>
      </c>
      <c r="Z44" s="1">
        <v>0.3</v>
      </c>
      <c r="AA44" s="1">
        <v>1.8</v>
      </c>
      <c r="AB44" s="1">
        <v>1.7</v>
      </c>
      <c r="AC44" s="1">
        <v>1.2</v>
      </c>
      <c r="AD44" s="1">
        <v>1.6</v>
      </c>
      <c r="AE44" s="1">
        <v>0</v>
      </c>
      <c r="AF44" s="35">
        <f>AVERAGE(B44:AE44)</f>
        <v>1.206666666666667</v>
      </c>
    </row>
    <row r="45" spans="1:32" ht="19.5" customHeight="1">
      <c r="A45" s="1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5"/>
    </row>
    <row r="46" spans="1:32" ht="19.5" customHeight="1">
      <c r="A46" s="19" t="s">
        <v>16</v>
      </c>
      <c r="B46" s="1">
        <v>1.3</v>
      </c>
      <c r="C46" s="1">
        <v>1.3</v>
      </c>
      <c r="D46" s="1">
        <v>2.5</v>
      </c>
      <c r="E46" s="1">
        <v>2.2</v>
      </c>
      <c r="F46" s="1">
        <v>2.9</v>
      </c>
      <c r="G46" s="1">
        <v>1.6</v>
      </c>
      <c r="H46" s="1">
        <v>1.3</v>
      </c>
      <c r="I46" s="1">
        <v>1.6</v>
      </c>
      <c r="J46" s="1">
        <v>1.6</v>
      </c>
      <c r="K46" s="1">
        <v>1.6</v>
      </c>
      <c r="L46" s="1">
        <v>1</v>
      </c>
      <c r="M46" s="1">
        <v>2.9</v>
      </c>
      <c r="N46" s="1">
        <v>0.9</v>
      </c>
      <c r="O46" s="1">
        <v>1.5</v>
      </c>
      <c r="P46" s="1">
        <v>1.1</v>
      </c>
      <c r="Q46" s="1">
        <v>1.5</v>
      </c>
      <c r="R46" s="1">
        <v>1.5</v>
      </c>
      <c r="S46" s="1">
        <v>1.5</v>
      </c>
      <c r="T46" s="1">
        <v>1.5</v>
      </c>
      <c r="U46" s="1">
        <v>1.5</v>
      </c>
      <c r="V46" s="1">
        <v>1.5</v>
      </c>
      <c r="W46" s="1">
        <v>1.5</v>
      </c>
      <c r="X46" s="1">
        <v>1.5</v>
      </c>
      <c r="Y46" s="1">
        <v>1.6</v>
      </c>
      <c r="Z46" s="6">
        <v>1.7</v>
      </c>
      <c r="AA46" s="1">
        <v>1.1</v>
      </c>
      <c r="AB46" s="1">
        <v>1.2</v>
      </c>
      <c r="AC46" s="1">
        <v>1.4</v>
      </c>
      <c r="AD46" s="1">
        <v>1.4</v>
      </c>
      <c r="AE46" s="1">
        <v>2.3</v>
      </c>
      <c r="AF46" s="35">
        <f>AVERAGE(B46:AE46)</f>
        <v>1.6</v>
      </c>
    </row>
    <row r="47" spans="1:32" ht="19.5" customHeight="1">
      <c r="A47" s="1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5"/>
    </row>
    <row r="48" spans="1:32" ht="19.5" customHeight="1">
      <c r="A48" s="19" t="s">
        <v>28</v>
      </c>
      <c r="B48" s="1">
        <v>1.4</v>
      </c>
      <c r="C48" s="1">
        <v>1.5</v>
      </c>
      <c r="D48" s="1">
        <v>1.8</v>
      </c>
      <c r="E48" s="1">
        <v>2</v>
      </c>
      <c r="F48" s="1">
        <v>2.1</v>
      </c>
      <c r="G48" s="1">
        <v>0.8</v>
      </c>
      <c r="H48" s="1">
        <v>1.8</v>
      </c>
      <c r="I48" s="1">
        <v>1.8</v>
      </c>
      <c r="J48" s="1">
        <v>2.2</v>
      </c>
      <c r="K48" s="1">
        <v>0.7</v>
      </c>
      <c r="L48" s="1">
        <v>1.2</v>
      </c>
      <c r="M48" s="1">
        <v>1.4</v>
      </c>
      <c r="N48" s="1">
        <v>0.7</v>
      </c>
      <c r="O48" s="1">
        <v>1.5</v>
      </c>
      <c r="P48" s="1">
        <v>0.5</v>
      </c>
      <c r="Q48" s="1">
        <v>0.6</v>
      </c>
      <c r="R48" s="1">
        <v>0.6</v>
      </c>
      <c r="S48" s="1">
        <v>0.6</v>
      </c>
      <c r="T48" s="1">
        <v>0.6</v>
      </c>
      <c r="U48" s="1">
        <v>0.6</v>
      </c>
      <c r="V48" s="1">
        <v>0.6</v>
      </c>
      <c r="W48" s="1">
        <v>0.6</v>
      </c>
      <c r="X48" s="1">
        <v>0.6</v>
      </c>
      <c r="Y48" s="1">
        <v>1.3</v>
      </c>
      <c r="Z48" s="1">
        <v>2.2</v>
      </c>
      <c r="AA48" s="1">
        <v>1.9</v>
      </c>
      <c r="AB48" s="1">
        <v>1.4</v>
      </c>
      <c r="AC48" s="1">
        <v>1.9</v>
      </c>
      <c r="AD48" s="1">
        <v>1.3</v>
      </c>
      <c r="AE48" s="1">
        <v>1.6</v>
      </c>
      <c r="AF48" s="35">
        <f>AVERAGE(B48:AE48)</f>
        <v>1.2600000000000002</v>
      </c>
    </row>
    <row r="49" spans="1:32" ht="19.5" customHeight="1">
      <c r="A49" s="1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5"/>
    </row>
    <row r="50" spans="1:32" ht="19.5" customHeight="1">
      <c r="A50" s="19" t="s">
        <v>17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5">
        <f>AVERAGE(B50:AE50)</f>
        <v>0</v>
      </c>
    </row>
    <row r="51" spans="1:32" ht="19.5" customHeight="1">
      <c r="A51" s="19"/>
      <c r="AF51" s="35"/>
    </row>
    <row r="52" spans="1:32" s="12" customFormat="1" ht="19.5" customHeight="1">
      <c r="A52" s="20" t="s">
        <v>29</v>
      </c>
      <c r="B52" s="15">
        <v>0.5</v>
      </c>
      <c r="C52" s="15">
        <v>0.5</v>
      </c>
      <c r="D52" s="15">
        <f aca="true" t="shared" si="5" ref="D52:AE52">D54</f>
        <v>0.5</v>
      </c>
      <c r="E52" s="15">
        <f t="shared" si="5"/>
        <v>0.5</v>
      </c>
      <c r="F52" s="15">
        <f t="shared" si="5"/>
        <v>0.5</v>
      </c>
      <c r="G52" s="15">
        <f t="shared" si="5"/>
        <v>0.5</v>
      </c>
      <c r="H52" s="15">
        <f t="shared" si="5"/>
        <v>0.5</v>
      </c>
      <c r="I52" s="15">
        <f t="shared" si="5"/>
        <v>0.5</v>
      </c>
      <c r="J52" s="15">
        <f t="shared" si="5"/>
        <v>0.5</v>
      </c>
      <c r="K52" s="15">
        <f t="shared" si="5"/>
        <v>0.5</v>
      </c>
      <c r="L52" s="15">
        <f t="shared" si="5"/>
        <v>0.3</v>
      </c>
      <c r="M52" s="15">
        <f t="shared" si="5"/>
        <v>0.46</v>
      </c>
      <c r="N52" s="15">
        <f t="shared" si="5"/>
        <v>0.5</v>
      </c>
      <c r="O52" s="15">
        <f t="shared" si="5"/>
        <v>0.4</v>
      </c>
      <c r="P52" s="15">
        <f t="shared" si="5"/>
        <v>0.3</v>
      </c>
      <c r="Q52" s="15">
        <f t="shared" si="5"/>
        <v>0.3</v>
      </c>
      <c r="R52" s="15">
        <f t="shared" si="5"/>
        <v>0.3</v>
      </c>
      <c r="S52" s="15">
        <f t="shared" si="5"/>
        <v>0.4</v>
      </c>
      <c r="T52" s="15">
        <f t="shared" si="5"/>
        <v>0.4</v>
      </c>
      <c r="U52" s="15">
        <f t="shared" si="5"/>
        <v>0.44</v>
      </c>
      <c r="V52" s="15">
        <f t="shared" si="5"/>
        <v>0.37</v>
      </c>
      <c r="W52" s="15">
        <f t="shared" si="5"/>
        <v>0.37</v>
      </c>
      <c r="X52" s="15">
        <f t="shared" si="5"/>
        <v>0.38</v>
      </c>
      <c r="Y52" s="15">
        <f t="shared" si="5"/>
        <v>0.41</v>
      </c>
      <c r="Z52" s="15">
        <f t="shared" si="5"/>
        <v>0.51</v>
      </c>
      <c r="AA52" s="15">
        <f t="shared" si="5"/>
        <v>0.45</v>
      </c>
      <c r="AB52" s="15">
        <f t="shared" si="5"/>
        <v>0.44</v>
      </c>
      <c r="AC52" s="15">
        <f t="shared" si="5"/>
        <v>0.45</v>
      </c>
      <c r="AD52" s="15">
        <f t="shared" si="5"/>
        <v>0.39</v>
      </c>
      <c r="AE52" s="15">
        <f t="shared" si="5"/>
        <v>0.35</v>
      </c>
      <c r="AF52" s="24">
        <f>AVERAGE(B52:AE52)</f>
        <v>0.43066666666666653</v>
      </c>
    </row>
    <row r="53" spans="1:32" s="33" customFormat="1" ht="19.5" customHeight="1">
      <c r="A53" s="19"/>
      <c r="AF53" s="35"/>
    </row>
    <row r="54" spans="1:32" ht="19.5" customHeight="1">
      <c r="A54" s="19" t="s">
        <v>16</v>
      </c>
      <c r="B54" s="11">
        <v>0.5</v>
      </c>
      <c r="C54" s="11">
        <v>0.5</v>
      </c>
      <c r="D54" s="11">
        <v>0.5</v>
      </c>
      <c r="E54" s="11">
        <v>0.5</v>
      </c>
      <c r="F54" s="11">
        <v>0.5</v>
      </c>
      <c r="G54" s="11">
        <v>0.5</v>
      </c>
      <c r="H54" s="11">
        <v>0.5</v>
      </c>
      <c r="I54" s="11">
        <v>0.5</v>
      </c>
      <c r="J54" s="11">
        <v>0.5</v>
      </c>
      <c r="K54" s="11">
        <v>0.5</v>
      </c>
      <c r="L54" s="11">
        <v>0.3</v>
      </c>
      <c r="M54" s="11">
        <v>0.46</v>
      </c>
      <c r="N54" s="11">
        <v>0.5</v>
      </c>
      <c r="O54" s="11">
        <v>0.4</v>
      </c>
      <c r="P54" s="11">
        <v>0.3</v>
      </c>
      <c r="Q54" s="11">
        <v>0.3</v>
      </c>
      <c r="R54" s="11">
        <v>0.3</v>
      </c>
      <c r="S54" s="11">
        <v>0.4</v>
      </c>
      <c r="T54" s="11">
        <v>0.4</v>
      </c>
      <c r="U54" s="11">
        <v>0.44</v>
      </c>
      <c r="V54" s="11">
        <v>0.37</v>
      </c>
      <c r="W54" s="11">
        <v>0.37</v>
      </c>
      <c r="X54" s="11">
        <v>0.38</v>
      </c>
      <c r="Y54" s="11">
        <v>0.41</v>
      </c>
      <c r="Z54" s="11">
        <v>0.51</v>
      </c>
      <c r="AA54" s="11">
        <v>0.45</v>
      </c>
      <c r="AB54" s="11">
        <v>0.44</v>
      </c>
      <c r="AC54" s="11">
        <v>0.45</v>
      </c>
      <c r="AD54" s="11">
        <v>0.39</v>
      </c>
      <c r="AE54" s="11">
        <v>0.35</v>
      </c>
      <c r="AF54" s="35">
        <f>AVERAGE(B54:AE54)</f>
        <v>0.43066666666666653</v>
      </c>
    </row>
    <row r="55" spans="1:32" ht="19.5" customHeight="1">
      <c r="A55" s="19"/>
      <c r="AF55" s="36"/>
    </row>
    <row r="56" spans="1:32" s="12" customFormat="1" ht="19.5" customHeight="1">
      <c r="A56" s="23"/>
      <c r="AF56" s="38"/>
    </row>
    <row r="57" spans="1:32" ht="19.5" customHeight="1">
      <c r="A57" s="19"/>
      <c r="AF57" s="39"/>
    </row>
    <row r="58" spans="1:32" s="33" customFormat="1" ht="19.5" customHeight="1">
      <c r="A58" s="19" t="s">
        <v>25</v>
      </c>
      <c r="B58" s="44">
        <f aca="true" t="shared" si="6" ref="B58:AC58">SUM(B8+B14+B26+B42+B52)</f>
        <v>72.8</v>
      </c>
      <c r="C58" s="44">
        <f t="shared" si="6"/>
        <v>74.49999999999999</v>
      </c>
      <c r="D58" s="44">
        <f t="shared" si="6"/>
        <v>76.3</v>
      </c>
      <c r="E58" s="44">
        <f t="shared" si="6"/>
        <v>76.7</v>
      </c>
      <c r="F58" s="44">
        <f t="shared" si="6"/>
        <v>76.4</v>
      </c>
      <c r="G58" s="44">
        <f t="shared" si="6"/>
        <v>74.80000000000001</v>
      </c>
      <c r="H58" s="44">
        <f t="shared" si="6"/>
        <v>71.39999999999999</v>
      </c>
      <c r="I58" s="44">
        <f t="shared" si="6"/>
        <v>69.4</v>
      </c>
      <c r="J58" s="44">
        <f t="shared" si="6"/>
        <v>72.7</v>
      </c>
      <c r="K58" s="1">
        <f t="shared" si="6"/>
        <v>72.9</v>
      </c>
      <c r="L58" s="44">
        <f t="shared" si="6"/>
        <v>75.89999999999999</v>
      </c>
      <c r="M58" s="44">
        <f t="shared" si="6"/>
        <v>76.35999999999999</v>
      </c>
      <c r="N58" s="44">
        <f t="shared" si="6"/>
        <v>70.846</v>
      </c>
      <c r="O58" s="44">
        <f t="shared" si="6"/>
        <v>70.11200000000001</v>
      </c>
      <c r="P58" s="44">
        <f t="shared" si="6"/>
        <v>64.24000000000001</v>
      </c>
      <c r="Q58" s="44">
        <f t="shared" si="6"/>
        <v>65.71799999999999</v>
      </c>
      <c r="R58" s="44">
        <f t="shared" si="6"/>
        <v>70.03699999999999</v>
      </c>
      <c r="S58" s="1">
        <f t="shared" si="6"/>
        <v>70.86500000000001</v>
      </c>
      <c r="T58" s="44">
        <f t="shared" si="6"/>
        <v>77.84700000000001</v>
      </c>
      <c r="U58" s="44">
        <f t="shared" si="6"/>
        <v>74.0658</v>
      </c>
      <c r="V58" s="44">
        <f t="shared" si="6"/>
        <v>73.886</v>
      </c>
      <c r="W58" s="44">
        <f t="shared" si="6"/>
        <v>72.991</v>
      </c>
      <c r="X58" s="44">
        <f t="shared" si="6"/>
        <v>75.90699999999998</v>
      </c>
      <c r="Y58" s="44">
        <f t="shared" si="6"/>
        <v>79.703</v>
      </c>
      <c r="Z58" s="44">
        <f t="shared" si="6"/>
        <v>76.489</v>
      </c>
      <c r="AA58" s="44">
        <f t="shared" si="6"/>
        <v>80.572</v>
      </c>
      <c r="AB58" s="44">
        <f t="shared" si="6"/>
        <v>81.718</v>
      </c>
      <c r="AC58" s="44">
        <f t="shared" si="6"/>
        <v>77.369</v>
      </c>
      <c r="AD58" s="44">
        <f>SUM(AD8+AD14+AD26+AD42+AD52)</f>
        <v>74.824</v>
      </c>
      <c r="AE58" s="44">
        <f>SUM(AE8+AE14+AE26+AE42+AE52)</f>
        <v>72.34400000000001</v>
      </c>
      <c r="AF58" s="35">
        <f>AVERAGE(B58:AE58)</f>
        <v>73.98979333333334</v>
      </c>
    </row>
    <row r="59" spans="1:32" ht="19.5" customHeight="1">
      <c r="A59" s="19"/>
      <c r="B59" s="45"/>
      <c r="C59" s="46"/>
      <c r="D59" s="45"/>
      <c r="E59" s="44"/>
      <c r="F59" s="45"/>
      <c r="G59" s="45"/>
      <c r="H59" s="44"/>
      <c r="I59" s="44"/>
      <c r="J59" s="44"/>
      <c r="K59" s="1"/>
      <c r="L59" s="44"/>
      <c r="M59" s="44"/>
      <c r="N59" s="44"/>
      <c r="O59" s="44"/>
      <c r="P59" s="44"/>
      <c r="Q59" s="44"/>
      <c r="R59" s="44"/>
      <c r="S59" s="1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35"/>
    </row>
    <row r="60" spans="1:32" ht="19.5" customHeight="1">
      <c r="A60" s="19" t="s">
        <v>26</v>
      </c>
      <c r="B60" s="47">
        <f aca="true" t="shared" si="7" ref="B60:AB60">-SUM(B22+B24+B38+B40+B48+B50)</f>
        <v>-1.4</v>
      </c>
      <c r="C60" s="47">
        <f t="shared" si="7"/>
        <v>-1.5</v>
      </c>
      <c r="D60" s="47">
        <f t="shared" si="7"/>
        <v>-3</v>
      </c>
      <c r="E60" s="47">
        <f t="shared" si="7"/>
        <v>-3.2</v>
      </c>
      <c r="F60" s="47">
        <f t="shared" si="7"/>
        <v>-3.4000000000000004</v>
      </c>
      <c r="G60" s="47">
        <f t="shared" si="7"/>
        <v>-1.9000000000000001</v>
      </c>
      <c r="H60" s="47">
        <f t="shared" si="7"/>
        <v>-3</v>
      </c>
      <c r="I60" s="47">
        <f t="shared" si="7"/>
        <v>-2.4</v>
      </c>
      <c r="J60" s="47">
        <f t="shared" si="7"/>
        <v>-2.2</v>
      </c>
      <c r="K60" s="11">
        <f t="shared" si="7"/>
        <v>-0.7</v>
      </c>
      <c r="L60" s="47">
        <f t="shared" si="7"/>
        <v>-1.2</v>
      </c>
      <c r="M60" s="47">
        <f t="shared" si="7"/>
        <v>-1.4</v>
      </c>
      <c r="N60" s="47">
        <f t="shared" si="7"/>
        <v>-0.7</v>
      </c>
      <c r="O60" s="47">
        <f t="shared" si="7"/>
        <v>-1.5</v>
      </c>
      <c r="P60" s="47">
        <f t="shared" si="7"/>
        <v>-0.5</v>
      </c>
      <c r="Q60" s="47">
        <f t="shared" si="7"/>
        <v>-0.6</v>
      </c>
      <c r="R60" s="47">
        <f t="shared" si="7"/>
        <v>-0.6</v>
      </c>
      <c r="S60" s="11">
        <f t="shared" si="7"/>
        <v>-0.6</v>
      </c>
      <c r="T60" s="47">
        <f t="shared" si="7"/>
        <v>-0.6</v>
      </c>
      <c r="U60" s="47">
        <f t="shared" si="7"/>
        <v>-0.6</v>
      </c>
      <c r="V60" s="47">
        <f t="shared" si="7"/>
        <v>-2.3</v>
      </c>
      <c r="W60" s="47">
        <f t="shared" si="7"/>
        <v>-2.1</v>
      </c>
      <c r="X60" s="47">
        <f t="shared" si="7"/>
        <v>-2</v>
      </c>
      <c r="Y60" s="47">
        <f t="shared" si="7"/>
        <v>-2.5</v>
      </c>
      <c r="Z60" s="47">
        <f t="shared" si="7"/>
        <v>-3.2</v>
      </c>
      <c r="AA60" s="47">
        <f t="shared" si="7"/>
        <v>-3.0999999999999996</v>
      </c>
      <c r="AB60" s="47">
        <f t="shared" si="7"/>
        <v>-1.5</v>
      </c>
      <c r="AC60" s="47">
        <f>-SUM(AC23+AC25+AC38+AC40+AC48+AC50)</f>
        <v>-1.9</v>
      </c>
      <c r="AD60" s="47">
        <f>-SUM(AD23+AD25+AD38+AD40+AD48+AD50)</f>
        <v>-1.3</v>
      </c>
      <c r="AE60" s="47">
        <f>-SUM(AE23+AE25+AE38+AE40+AE48+AE50)</f>
        <v>-1.6</v>
      </c>
      <c r="AF60" s="35">
        <f>AVERAGE(B60:AE60)</f>
        <v>-1.7500000000000002</v>
      </c>
    </row>
    <row r="61" spans="1:32" ht="19.5" customHeight="1">
      <c r="A61" s="19"/>
      <c r="B61" s="6"/>
      <c r="C61" s="6"/>
      <c r="D61" s="14"/>
      <c r="E61" s="1"/>
      <c r="F61" s="6"/>
      <c r="G61" s="6"/>
      <c r="H61" s="1"/>
      <c r="I61" s="1"/>
      <c r="J61" s="1"/>
      <c r="K61" s="1"/>
      <c r="L61" s="1"/>
      <c r="M61" s="1"/>
      <c r="N61" s="1"/>
      <c r="O61" s="1"/>
      <c r="P61" s="1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36"/>
    </row>
    <row r="62" spans="1:32" s="17" customFormat="1" ht="19.5" customHeight="1">
      <c r="A62" s="20" t="s">
        <v>10</v>
      </c>
      <c r="B62" s="10">
        <f>SUM(B58:B60)</f>
        <v>71.39999999999999</v>
      </c>
      <c r="C62" s="10">
        <f>SUM(C58:C60)</f>
        <v>72.99999999999999</v>
      </c>
      <c r="D62" s="10">
        <f>SUM(D58:D60)</f>
        <v>73.3</v>
      </c>
      <c r="E62" s="10">
        <f>SUM(E58:E60)</f>
        <v>73.5</v>
      </c>
      <c r="F62" s="10">
        <f aca="true" t="shared" si="8" ref="F62:AE62">SUM(F58:F60)</f>
        <v>73</v>
      </c>
      <c r="G62" s="10">
        <f t="shared" si="8"/>
        <v>72.9</v>
      </c>
      <c r="H62" s="10">
        <f t="shared" si="8"/>
        <v>68.39999999999999</v>
      </c>
      <c r="I62" s="10">
        <f t="shared" si="8"/>
        <v>67</v>
      </c>
      <c r="J62" s="10">
        <f t="shared" si="8"/>
        <v>70.5</v>
      </c>
      <c r="K62" s="10">
        <f t="shared" si="8"/>
        <v>72.2</v>
      </c>
      <c r="L62" s="10">
        <f t="shared" si="8"/>
        <v>74.69999999999999</v>
      </c>
      <c r="M62" s="10">
        <f t="shared" si="8"/>
        <v>74.95999999999998</v>
      </c>
      <c r="N62" s="10">
        <f t="shared" si="8"/>
        <v>70.146</v>
      </c>
      <c r="O62" s="10">
        <f t="shared" si="8"/>
        <v>68.61200000000001</v>
      </c>
      <c r="P62" s="10">
        <f t="shared" si="8"/>
        <v>63.74000000000001</v>
      </c>
      <c r="Q62" s="10">
        <f t="shared" si="8"/>
        <v>65.118</v>
      </c>
      <c r="R62" s="10">
        <f t="shared" si="8"/>
        <v>69.437</v>
      </c>
      <c r="S62" s="10">
        <f t="shared" si="8"/>
        <v>70.26500000000001</v>
      </c>
      <c r="T62" s="10">
        <f t="shared" si="8"/>
        <v>77.24700000000001</v>
      </c>
      <c r="U62" s="10">
        <f t="shared" si="8"/>
        <v>73.4658</v>
      </c>
      <c r="V62" s="10">
        <f t="shared" si="8"/>
        <v>71.586</v>
      </c>
      <c r="W62" s="10">
        <f t="shared" si="8"/>
        <v>70.891</v>
      </c>
      <c r="X62" s="10">
        <f t="shared" si="8"/>
        <v>73.90699999999998</v>
      </c>
      <c r="Y62" s="10">
        <f t="shared" si="8"/>
        <v>77.203</v>
      </c>
      <c r="Z62" s="10">
        <f t="shared" si="8"/>
        <v>73.289</v>
      </c>
      <c r="AA62" s="10">
        <f t="shared" si="8"/>
        <v>77.47200000000001</v>
      </c>
      <c r="AB62" s="10">
        <f t="shared" si="8"/>
        <v>80.218</v>
      </c>
      <c r="AC62" s="10">
        <f t="shared" si="8"/>
        <v>75.469</v>
      </c>
      <c r="AD62" s="10">
        <f t="shared" si="8"/>
        <v>73.524</v>
      </c>
      <c r="AE62" s="10">
        <f t="shared" si="8"/>
        <v>70.74400000000001</v>
      </c>
      <c r="AF62" s="24">
        <f>AVERAGE(B62:AE62)</f>
        <v>72.23979333333335</v>
      </c>
    </row>
    <row r="63" ht="19.5" customHeight="1">
      <c r="AF63" s="31"/>
    </row>
    <row r="64" spans="1:33" ht="19.5" customHeight="1">
      <c r="A64" s="13" t="s">
        <v>27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2" ht="19.5" customHeight="1">
      <c r="A65" s="30"/>
      <c r="B65" s="7"/>
      <c r="C65" s="28"/>
      <c r="D65" s="28"/>
      <c r="E65" s="28"/>
      <c r="F65" s="28"/>
      <c r="G65" s="28"/>
      <c r="H65" s="6"/>
      <c r="I65" s="1"/>
      <c r="J65" s="1"/>
      <c r="K65" s="1"/>
      <c r="L65" s="1"/>
      <c r="M65" s="1"/>
      <c r="N65" s="1"/>
      <c r="O65" s="1"/>
      <c r="P65" s="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</row>
    <row r="66" spans="1:32" ht="19.5" customHeight="1">
      <c r="A66" s="32"/>
      <c r="B66" s="5"/>
      <c r="C66" s="5"/>
      <c r="D66" s="5"/>
      <c r="E66" s="5"/>
      <c r="F66" s="5"/>
      <c r="G66" s="5"/>
      <c r="H66" s="5"/>
      <c r="I66" s="4"/>
      <c r="J66" s="4"/>
      <c r="K66" s="4"/>
      <c r="L66" s="4"/>
      <c r="M66" s="4"/>
      <c r="N66" s="4"/>
      <c r="O66" s="4"/>
      <c r="P66" s="4"/>
      <c r="Q66" s="6"/>
      <c r="R66" s="6"/>
      <c r="S66" s="5"/>
      <c r="T66" s="5"/>
      <c r="U66" s="5"/>
      <c r="V66" s="5"/>
      <c r="W66" s="5"/>
      <c r="X66" s="5"/>
      <c r="Y66" s="5"/>
      <c r="Z66" s="4"/>
      <c r="AA66" s="4"/>
      <c r="AB66" s="4"/>
      <c r="AC66" s="4"/>
      <c r="AD66" s="4"/>
      <c r="AE66" s="4"/>
      <c r="AF66" s="31"/>
    </row>
  </sheetData>
  <mergeCells count="3">
    <mergeCell ref="A1:AF1"/>
    <mergeCell ref="A2:AF2"/>
    <mergeCell ref="A3:AF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6"/>
  <sheetViews>
    <sheetView tabSelected="1" view="pageBreakPreview" zoomScale="50" zoomScaleNormal="60" zoomScaleSheetLayoutView="50" workbookViewId="0" topLeftCell="B1">
      <selection activeCell="A6" sqref="A6"/>
    </sheetView>
  </sheetViews>
  <sheetFormatPr defaultColWidth="8.88671875" defaultRowHeight="19.5" customHeight="1"/>
  <cols>
    <col min="1" max="1" width="34.77734375" style="26" customWidth="1"/>
    <col min="2" max="32" width="7.77734375" style="26" customWidth="1"/>
    <col min="33" max="33" width="11.21484375" style="26" bestFit="1" customWidth="1"/>
    <col min="34" max="16384" width="8.88671875" style="26" customWidth="1"/>
  </cols>
  <sheetData>
    <row r="1" spans="1:33" ht="19.5" customHeight="1">
      <c r="A1" s="69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ht="19.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19.5" customHeight="1">
      <c r="A3" s="71">
        <v>37438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9.5" customHeight="1">
      <c r="A4" s="2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42" customFormat="1" ht="19.5" customHeight="1">
      <c r="A5" s="4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G5" s="41" t="s">
        <v>9</v>
      </c>
    </row>
    <row r="6" spans="1:33" s="43" customFormat="1" ht="19.5" customHeight="1">
      <c r="A6" s="18" t="s">
        <v>6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8">
        <v>16</v>
      </c>
      <c r="R6" s="8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8">
        <v>31</v>
      </c>
      <c r="AG6" s="37"/>
    </row>
    <row r="7" spans="1:33" ht="19.5" customHeight="1">
      <c r="A7" s="19"/>
      <c r="B7" s="2" t="s">
        <v>34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36</v>
      </c>
      <c r="H7" s="2" t="s">
        <v>35</v>
      </c>
      <c r="I7" s="2" t="s">
        <v>34</v>
      </c>
      <c r="J7" s="2" t="s">
        <v>30</v>
      </c>
      <c r="K7" s="2" t="s">
        <v>31</v>
      </c>
      <c r="L7" s="2" t="s">
        <v>32</v>
      </c>
      <c r="M7" s="2" t="s">
        <v>33</v>
      </c>
      <c r="N7" s="2" t="s">
        <v>36</v>
      </c>
      <c r="O7" s="2" t="s">
        <v>35</v>
      </c>
      <c r="P7" s="2" t="s">
        <v>34</v>
      </c>
      <c r="Q7" s="29" t="s">
        <v>30</v>
      </c>
      <c r="R7" s="29" t="s">
        <v>31</v>
      </c>
      <c r="S7" s="3" t="s">
        <v>32</v>
      </c>
      <c r="T7" s="3" t="s">
        <v>33</v>
      </c>
      <c r="U7" s="3" t="s">
        <v>36</v>
      </c>
      <c r="V7" s="3" t="s">
        <v>35</v>
      </c>
      <c r="W7" s="3" t="s">
        <v>34</v>
      </c>
      <c r="X7" s="3" t="s">
        <v>30</v>
      </c>
      <c r="Y7" s="3" t="s">
        <v>31</v>
      </c>
      <c r="Z7" s="29" t="s">
        <v>32</v>
      </c>
      <c r="AA7" s="29" t="s">
        <v>33</v>
      </c>
      <c r="AB7" s="29" t="s">
        <v>36</v>
      </c>
      <c r="AC7" s="29" t="s">
        <v>35</v>
      </c>
      <c r="AD7" s="29" t="s">
        <v>34</v>
      </c>
      <c r="AE7" s="29" t="s">
        <v>30</v>
      </c>
      <c r="AF7" s="29" t="s">
        <v>31</v>
      </c>
      <c r="AG7" s="34"/>
    </row>
    <row r="8" spans="1:33" s="12" customFormat="1" ht="19.5" customHeight="1">
      <c r="A8" s="20" t="s">
        <v>1</v>
      </c>
      <c r="B8" s="10">
        <f aca="true" t="shared" si="0" ref="B8:AF8">SUM(B10:B12)</f>
        <v>24.3</v>
      </c>
      <c r="C8" s="10">
        <f t="shared" si="0"/>
        <v>24.4</v>
      </c>
      <c r="D8" s="10">
        <f t="shared" si="0"/>
        <v>29.8</v>
      </c>
      <c r="E8" s="10">
        <f t="shared" si="0"/>
        <v>29.3</v>
      </c>
      <c r="F8" s="10">
        <f t="shared" si="0"/>
        <v>29.2</v>
      </c>
      <c r="G8" s="10">
        <f t="shared" si="0"/>
        <v>25.6</v>
      </c>
      <c r="H8" s="10">
        <f t="shared" si="0"/>
        <v>26.700000000000003</v>
      </c>
      <c r="I8" s="10">
        <f t="shared" si="0"/>
        <v>27.1</v>
      </c>
      <c r="J8" s="10">
        <f t="shared" si="0"/>
        <v>26.9</v>
      </c>
      <c r="K8" s="10">
        <f t="shared" si="0"/>
        <v>27.5</v>
      </c>
      <c r="L8" s="10">
        <f t="shared" si="0"/>
        <v>22.6</v>
      </c>
      <c r="M8" s="10">
        <f t="shared" si="0"/>
        <v>24.2</v>
      </c>
      <c r="N8" s="10">
        <f t="shared" si="0"/>
        <v>25.4</v>
      </c>
      <c r="O8" s="10">
        <f t="shared" si="0"/>
        <v>21.7</v>
      </c>
      <c r="P8" s="10">
        <f t="shared" si="0"/>
        <v>26.5</v>
      </c>
      <c r="Q8" s="10">
        <f t="shared" si="0"/>
        <v>27.700000000000003</v>
      </c>
      <c r="R8" s="10">
        <f t="shared" si="0"/>
        <v>29.4</v>
      </c>
      <c r="S8" s="10">
        <f t="shared" si="0"/>
        <v>28.5</v>
      </c>
      <c r="T8" s="10">
        <f t="shared" si="0"/>
        <v>29.400000000000002</v>
      </c>
      <c r="U8" s="10">
        <f t="shared" si="0"/>
        <v>30.200000000000003</v>
      </c>
      <c r="V8" s="10">
        <f t="shared" si="0"/>
        <v>27.7</v>
      </c>
      <c r="W8" s="10">
        <f t="shared" si="0"/>
        <v>28.200000000000003</v>
      </c>
      <c r="X8" s="10">
        <f t="shared" si="0"/>
        <v>30.4</v>
      </c>
      <c r="Y8" s="10">
        <f t="shared" si="0"/>
        <v>30.599999999999998</v>
      </c>
      <c r="Z8" s="10">
        <f t="shared" si="0"/>
        <v>19.6</v>
      </c>
      <c r="AA8" s="10">
        <f t="shared" si="0"/>
        <v>19.9</v>
      </c>
      <c r="AB8" s="10">
        <f t="shared" si="0"/>
        <v>17.1</v>
      </c>
      <c r="AC8" s="10">
        <f t="shared" si="0"/>
        <v>19</v>
      </c>
      <c r="AD8" s="10">
        <f t="shared" si="0"/>
        <v>20</v>
      </c>
      <c r="AE8" s="10">
        <f t="shared" si="0"/>
        <v>21.4</v>
      </c>
      <c r="AF8" s="10">
        <f t="shared" si="0"/>
        <v>21.4</v>
      </c>
      <c r="AG8" s="24">
        <f>AVERAGE(B8:AF8)</f>
        <v>25.538709677419355</v>
      </c>
    </row>
    <row r="9" spans="1:33" ht="19.5" customHeight="1">
      <c r="A9" s="19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G9" s="35"/>
    </row>
    <row r="10" spans="1:33" ht="19.5" customHeight="1">
      <c r="A10" s="19" t="s">
        <v>21</v>
      </c>
      <c r="B10" s="1">
        <v>4.8</v>
      </c>
      <c r="C10" s="1">
        <v>4</v>
      </c>
      <c r="D10" s="1">
        <v>6.5</v>
      </c>
      <c r="E10" s="1">
        <v>4.7</v>
      </c>
      <c r="F10" s="1">
        <v>4.7</v>
      </c>
      <c r="G10" s="1">
        <v>4.9</v>
      </c>
      <c r="H10" s="1">
        <v>4.9</v>
      </c>
      <c r="I10" s="1">
        <v>5.4</v>
      </c>
      <c r="J10" s="1">
        <v>6</v>
      </c>
      <c r="K10" s="1">
        <v>8.5</v>
      </c>
      <c r="L10" s="1">
        <v>5.3</v>
      </c>
      <c r="M10" s="1">
        <v>3.8</v>
      </c>
      <c r="N10" s="1">
        <v>4.4</v>
      </c>
      <c r="O10" s="1">
        <v>4.3</v>
      </c>
      <c r="P10" s="1">
        <v>4.9</v>
      </c>
      <c r="Q10" s="1">
        <v>5.6</v>
      </c>
      <c r="R10" s="1">
        <v>5.7</v>
      </c>
      <c r="S10" s="1">
        <v>7.9</v>
      </c>
      <c r="T10" s="1">
        <v>7.8</v>
      </c>
      <c r="U10" s="1">
        <v>7.4</v>
      </c>
      <c r="V10" s="1">
        <v>6.7</v>
      </c>
      <c r="W10" s="1">
        <v>6.6</v>
      </c>
      <c r="X10" s="1">
        <v>6.9</v>
      </c>
      <c r="Y10" s="1">
        <v>7.2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35">
        <f>AVERAGE(B10:AF10)</f>
        <v>4.4806451612903215</v>
      </c>
    </row>
    <row r="11" spans="1:33" ht="19.5" customHeight="1">
      <c r="A11" s="1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G11" s="35"/>
    </row>
    <row r="12" spans="1:33" s="33" customFormat="1" ht="19.5" customHeight="1">
      <c r="A12" s="19" t="s">
        <v>11</v>
      </c>
      <c r="B12" s="1">
        <v>19.5</v>
      </c>
      <c r="C12" s="1">
        <v>20.4</v>
      </c>
      <c r="D12" s="1">
        <v>23.3</v>
      </c>
      <c r="E12" s="1">
        <v>24.6</v>
      </c>
      <c r="F12" s="1">
        <v>24.5</v>
      </c>
      <c r="G12" s="1">
        <v>20.7</v>
      </c>
      <c r="H12" s="1">
        <v>21.8</v>
      </c>
      <c r="I12" s="1">
        <v>21.7</v>
      </c>
      <c r="J12" s="1">
        <v>20.9</v>
      </c>
      <c r="K12" s="1">
        <v>19</v>
      </c>
      <c r="L12" s="1">
        <v>17.3</v>
      </c>
      <c r="M12" s="1">
        <v>20.4</v>
      </c>
      <c r="N12" s="1">
        <v>21</v>
      </c>
      <c r="O12" s="1">
        <v>17.4</v>
      </c>
      <c r="P12" s="11">
        <v>21.6</v>
      </c>
      <c r="Q12" s="11">
        <v>22.1</v>
      </c>
      <c r="R12" s="11">
        <v>23.7</v>
      </c>
      <c r="S12" s="11">
        <v>20.6</v>
      </c>
      <c r="T12" s="11">
        <v>21.6</v>
      </c>
      <c r="U12" s="11">
        <v>22.8</v>
      </c>
      <c r="V12" s="11">
        <v>21</v>
      </c>
      <c r="W12" s="11">
        <v>21.6</v>
      </c>
      <c r="X12" s="11">
        <v>23.5</v>
      </c>
      <c r="Y12" s="11">
        <v>23.4</v>
      </c>
      <c r="Z12" s="11">
        <v>19.6</v>
      </c>
      <c r="AA12" s="11">
        <v>19.9</v>
      </c>
      <c r="AB12" s="11">
        <v>17.1</v>
      </c>
      <c r="AC12" s="11">
        <v>19</v>
      </c>
      <c r="AD12" s="11">
        <v>20</v>
      </c>
      <c r="AE12" s="11">
        <v>21.4</v>
      </c>
      <c r="AF12" s="11">
        <v>21.4</v>
      </c>
      <c r="AG12" s="35">
        <f>AVERAGE(B12:AF12)</f>
        <v>21.058064516129033</v>
      </c>
    </row>
    <row r="13" spans="1:33" ht="19.5" customHeight="1">
      <c r="A13" s="19"/>
      <c r="B13" s="11"/>
      <c r="C13" s="11"/>
      <c r="D13" s="11"/>
      <c r="E13" s="1"/>
      <c r="F13" s="1"/>
      <c r="G13" s="1"/>
      <c r="H13" s="1"/>
      <c r="I13" s="1"/>
      <c r="J13" s="11"/>
      <c r="K13" s="11"/>
      <c r="L13" s="1"/>
      <c r="M13" s="1"/>
      <c r="N13" s="1"/>
      <c r="O13" s="1"/>
      <c r="P13" s="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G13" s="36"/>
    </row>
    <row r="14" spans="1:33" s="12" customFormat="1" ht="19.5" customHeight="1">
      <c r="A14" s="20" t="s">
        <v>2</v>
      </c>
      <c r="B14" s="10">
        <f aca="true" t="shared" si="1" ref="B14:AF14">SUM(B16:B24)</f>
        <v>21.71</v>
      </c>
      <c r="C14" s="10">
        <f t="shared" si="1"/>
        <v>20.728</v>
      </c>
      <c r="D14" s="10">
        <f t="shared" si="1"/>
        <v>22.222</v>
      </c>
      <c r="E14" s="10">
        <f t="shared" si="1"/>
        <v>26.273</v>
      </c>
      <c r="F14" s="10">
        <f t="shared" si="1"/>
        <v>25.678</v>
      </c>
      <c r="G14" s="10">
        <f t="shared" si="1"/>
        <v>25.808999999999994</v>
      </c>
      <c r="H14" s="10">
        <f t="shared" si="1"/>
        <v>25.229000000000003</v>
      </c>
      <c r="I14" s="10">
        <f t="shared" si="1"/>
        <v>25.219</v>
      </c>
      <c r="J14" s="10">
        <f t="shared" si="1"/>
        <v>25.193</v>
      </c>
      <c r="K14" s="10">
        <f t="shared" si="1"/>
        <v>25.237000000000002</v>
      </c>
      <c r="L14" s="10">
        <f t="shared" si="1"/>
        <v>25.243000000000002</v>
      </c>
      <c r="M14" s="10">
        <f t="shared" si="1"/>
        <v>22.383000000000003</v>
      </c>
      <c r="N14" s="10">
        <f t="shared" si="1"/>
        <v>22.24</v>
      </c>
      <c r="O14" s="10">
        <f t="shared" si="1"/>
        <v>22.299</v>
      </c>
      <c r="P14" s="10">
        <f t="shared" si="1"/>
        <v>20.267000000000003</v>
      </c>
      <c r="Q14" s="10">
        <f t="shared" si="1"/>
        <v>21.567999999999998</v>
      </c>
      <c r="R14" s="10">
        <f t="shared" si="1"/>
        <v>18.786</v>
      </c>
      <c r="S14" s="10">
        <f t="shared" si="1"/>
        <v>19.376</v>
      </c>
      <c r="T14" s="10">
        <f t="shared" si="1"/>
        <v>25.128</v>
      </c>
      <c r="U14" s="10">
        <f t="shared" si="1"/>
        <v>23.404</v>
      </c>
      <c r="V14" s="10">
        <f t="shared" si="1"/>
        <v>24.332</v>
      </c>
      <c r="W14" s="10">
        <f t="shared" si="1"/>
        <v>23.412999999999997</v>
      </c>
      <c r="X14" s="10">
        <f t="shared" si="1"/>
        <v>23.019</v>
      </c>
      <c r="Y14" s="10">
        <f t="shared" si="1"/>
        <v>22.804</v>
      </c>
      <c r="Z14" s="10">
        <f t="shared" si="1"/>
        <v>22.339000000000002</v>
      </c>
      <c r="AA14" s="10">
        <f t="shared" si="1"/>
        <v>19.521</v>
      </c>
      <c r="AB14" s="10">
        <f t="shared" si="1"/>
        <v>21.269</v>
      </c>
      <c r="AC14" s="10">
        <f t="shared" si="1"/>
        <v>21.803</v>
      </c>
      <c r="AD14" s="10">
        <f t="shared" si="1"/>
        <v>20.971000000000004</v>
      </c>
      <c r="AE14" s="10">
        <f t="shared" si="1"/>
        <v>24.733</v>
      </c>
      <c r="AF14" s="10">
        <f t="shared" si="1"/>
        <v>24.115000000000002</v>
      </c>
      <c r="AG14" s="24">
        <f>AVERAGE(B14:AF14)</f>
        <v>22.97777419354838</v>
      </c>
    </row>
    <row r="15" spans="1:33" ht="19.5" customHeight="1">
      <c r="A15" s="1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G15" s="35"/>
    </row>
    <row r="16" spans="1:33" ht="19.5" customHeight="1">
      <c r="A16" s="19" t="s">
        <v>12</v>
      </c>
      <c r="B16" s="1">
        <v>17.5</v>
      </c>
      <c r="C16" s="1">
        <v>16.8</v>
      </c>
      <c r="D16" s="1">
        <v>16.4</v>
      </c>
      <c r="E16" s="1">
        <v>19</v>
      </c>
      <c r="F16" s="1">
        <v>17.2</v>
      </c>
      <c r="G16" s="1">
        <v>17.7</v>
      </c>
      <c r="H16" s="1">
        <v>17.5</v>
      </c>
      <c r="I16" s="1">
        <v>17.5</v>
      </c>
      <c r="J16" s="1">
        <v>17.5</v>
      </c>
      <c r="K16" s="1">
        <v>17.5</v>
      </c>
      <c r="L16" s="1">
        <v>17.5</v>
      </c>
      <c r="M16" s="1">
        <v>18.055</v>
      </c>
      <c r="N16" s="1">
        <v>17.811</v>
      </c>
      <c r="O16" s="1">
        <v>17.881</v>
      </c>
      <c r="P16" s="1">
        <v>15.912</v>
      </c>
      <c r="Q16" s="1">
        <v>17.12</v>
      </c>
      <c r="R16" s="1">
        <v>14.3</v>
      </c>
      <c r="S16" s="1">
        <v>12.9</v>
      </c>
      <c r="T16" s="1">
        <v>18.2</v>
      </c>
      <c r="U16" s="1">
        <v>16.8</v>
      </c>
      <c r="V16" s="1">
        <v>17.5</v>
      </c>
      <c r="W16" s="1">
        <v>18</v>
      </c>
      <c r="X16" s="1">
        <v>17.6</v>
      </c>
      <c r="Y16" s="1">
        <v>17.4</v>
      </c>
      <c r="Z16" s="1">
        <v>18</v>
      </c>
      <c r="AA16" s="1">
        <v>15.4</v>
      </c>
      <c r="AB16" s="1">
        <v>17</v>
      </c>
      <c r="AC16" s="1">
        <v>18</v>
      </c>
      <c r="AD16" s="1">
        <v>17.039</v>
      </c>
      <c r="AE16" s="1">
        <v>18.059</v>
      </c>
      <c r="AF16" s="1">
        <v>17.801</v>
      </c>
      <c r="AG16" s="35">
        <f>AVERAGE(B16:AF16)</f>
        <v>17.189612903225807</v>
      </c>
    </row>
    <row r="17" spans="1:33" ht="19.5" customHeight="1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35"/>
    </row>
    <row r="18" spans="1:33" ht="19.5" customHeight="1">
      <c r="A18" s="54" t="s">
        <v>38</v>
      </c>
      <c r="B18" s="1">
        <v>1.08</v>
      </c>
      <c r="C18" s="1">
        <v>0.728</v>
      </c>
      <c r="D18" s="1">
        <v>0.882</v>
      </c>
      <c r="E18" s="1">
        <v>1.013</v>
      </c>
      <c r="F18" s="1">
        <v>1.108</v>
      </c>
      <c r="G18" s="1">
        <v>1.109</v>
      </c>
      <c r="H18" s="1">
        <v>1.109</v>
      </c>
      <c r="I18" s="1">
        <v>1.099</v>
      </c>
      <c r="J18" s="1">
        <v>1.073</v>
      </c>
      <c r="K18" s="1">
        <v>1.117</v>
      </c>
      <c r="L18" s="1">
        <v>1.123</v>
      </c>
      <c r="M18" s="1">
        <v>1.158</v>
      </c>
      <c r="N18" s="1">
        <v>1.136</v>
      </c>
      <c r="O18" s="1">
        <v>1.15</v>
      </c>
      <c r="P18" s="1">
        <v>1.139</v>
      </c>
      <c r="Q18" s="1">
        <v>1.301</v>
      </c>
      <c r="R18" s="1">
        <v>1.3</v>
      </c>
      <c r="S18" s="1">
        <v>0.79</v>
      </c>
      <c r="T18" s="1">
        <v>1.242</v>
      </c>
      <c r="U18" s="1">
        <v>0.918</v>
      </c>
      <c r="V18" s="1">
        <v>1.146</v>
      </c>
      <c r="W18" s="1">
        <v>1.127</v>
      </c>
      <c r="X18" s="1">
        <v>1.119</v>
      </c>
      <c r="Y18" s="1">
        <v>1.104</v>
      </c>
      <c r="Z18" s="1">
        <v>1.139</v>
      </c>
      <c r="AA18" s="1">
        <v>1.121</v>
      </c>
      <c r="AB18" s="1">
        <v>1.169</v>
      </c>
      <c r="AC18" s="1">
        <v>1.103</v>
      </c>
      <c r="AD18" s="1">
        <v>1.132</v>
      </c>
      <c r="AE18" s="1">
        <v>1.46</v>
      </c>
      <c r="AF18" s="1">
        <v>1.012</v>
      </c>
      <c r="AG18" s="35">
        <f>AVERAGE(B18:AF18)</f>
        <v>1.103451612903226</v>
      </c>
    </row>
    <row r="19" spans="1:33" ht="19.5" customHeight="1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G19" s="35"/>
    </row>
    <row r="20" spans="1:33" ht="19.5" customHeight="1">
      <c r="A20" s="19" t="s">
        <v>19</v>
      </c>
      <c r="B20" s="1">
        <v>3.1</v>
      </c>
      <c r="C20" s="1">
        <v>3.2</v>
      </c>
      <c r="D20" s="1">
        <v>3.1</v>
      </c>
      <c r="E20" s="1">
        <v>4.3</v>
      </c>
      <c r="F20" s="1">
        <v>4.5</v>
      </c>
      <c r="G20" s="1">
        <v>3.9</v>
      </c>
      <c r="H20" s="1">
        <v>3.6</v>
      </c>
      <c r="I20" s="1">
        <v>3.6</v>
      </c>
      <c r="J20" s="1">
        <v>3.6</v>
      </c>
      <c r="K20" s="1">
        <v>3.6</v>
      </c>
      <c r="L20" s="1">
        <v>3.6</v>
      </c>
      <c r="M20" s="1">
        <v>2.54</v>
      </c>
      <c r="N20" s="1">
        <v>2.54</v>
      </c>
      <c r="O20" s="1">
        <v>2.453</v>
      </c>
      <c r="P20" s="1">
        <v>2.486</v>
      </c>
      <c r="Q20" s="1">
        <v>2.439</v>
      </c>
      <c r="R20" s="1">
        <v>2.4</v>
      </c>
      <c r="S20" s="1">
        <v>2.4</v>
      </c>
      <c r="T20" s="1">
        <v>2.4</v>
      </c>
      <c r="U20" s="1">
        <v>2.3</v>
      </c>
      <c r="V20" s="1">
        <v>2.4</v>
      </c>
      <c r="W20" s="1">
        <v>2.4</v>
      </c>
      <c r="X20" s="1">
        <v>2.4</v>
      </c>
      <c r="Y20" s="1">
        <v>2.3</v>
      </c>
      <c r="Z20" s="1">
        <v>2.3</v>
      </c>
      <c r="AA20" s="1">
        <v>2</v>
      </c>
      <c r="AB20" s="1">
        <v>1.9</v>
      </c>
      <c r="AC20" s="1">
        <v>2</v>
      </c>
      <c r="AD20" s="1">
        <v>2</v>
      </c>
      <c r="AE20" s="1">
        <v>1.933</v>
      </c>
      <c r="AF20" s="1">
        <v>2.03</v>
      </c>
      <c r="AG20" s="35">
        <f>AVERAGE(B20:AF20)</f>
        <v>2.7651935483870975</v>
      </c>
    </row>
    <row r="21" spans="1:33" ht="19.5" customHeight="1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G21" s="35"/>
    </row>
    <row r="22" spans="1:33" ht="19.5" customHeight="1">
      <c r="A22" s="19" t="s">
        <v>20</v>
      </c>
      <c r="B22" s="1">
        <v>0</v>
      </c>
      <c r="C22" s="1">
        <v>0</v>
      </c>
      <c r="D22" s="1">
        <v>0.64</v>
      </c>
      <c r="E22" s="1">
        <v>0.66</v>
      </c>
      <c r="F22" s="1">
        <v>0.67</v>
      </c>
      <c r="G22" s="1">
        <v>0.7</v>
      </c>
      <c r="H22" s="1">
        <v>0.62</v>
      </c>
      <c r="I22" s="1">
        <v>0.62</v>
      </c>
      <c r="J22" s="1">
        <v>0.62</v>
      </c>
      <c r="K22" s="1">
        <v>0.62</v>
      </c>
      <c r="L22" s="1">
        <v>0.62</v>
      </c>
      <c r="M22" s="1">
        <v>0.62</v>
      </c>
      <c r="N22" s="1">
        <v>0.72</v>
      </c>
      <c r="O22" s="1">
        <v>0.693</v>
      </c>
      <c r="P22" s="1">
        <v>0.709</v>
      </c>
      <c r="Q22" s="1">
        <v>0.686</v>
      </c>
      <c r="R22" s="1">
        <v>0.686</v>
      </c>
      <c r="S22" s="1">
        <v>0.686</v>
      </c>
      <c r="T22" s="1">
        <v>0.686</v>
      </c>
      <c r="U22" s="1">
        <v>0.686</v>
      </c>
      <c r="V22" s="1">
        <v>0.686</v>
      </c>
      <c r="W22" s="1">
        <v>0.686</v>
      </c>
      <c r="X22" s="1">
        <v>0.7</v>
      </c>
      <c r="Y22" s="1">
        <v>0.7</v>
      </c>
      <c r="Z22" s="1">
        <v>0.8</v>
      </c>
      <c r="AA22" s="1">
        <v>0.7</v>
      </c>
      <c r="AB22" s="1">
        <v>0.8</v>
      </c>
      <c r="AC22" s="1">
        <v>0.7</v>
      </c>
      <c r="AD22" s="1">
        <v>0.8</v>
      </c>
      <c r="AE22" s="1">
        <v>0.756</v>
      </c>
      <c r="AF22" s="1">
        <v>0.8</v>
      </c>
      <c r="AG22" s="35">
        <f>AVERAGE(B22:AF22)</f>
        <v>0.6474193548387097</v>
      </c>
    </row>
    <row r="23" spans="1:33" ht="19.5" customHeight="1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G23" s="35"/>
    </row>
    <row r="24" spans="1:33" ht="19.5" customHeight="1">
      <c r="A24" s="19" t="s">
        <v>18</v>
      </c>
      <c r="B24" s="11">
        <v>0.03</v>
      </c>
      <c r="C24" s="11">
        <v>0</v>
      </c>
      <c r="D24" s="11">
        <v>1.2</v>
      </c>
      <c r="E24" s="11">
        <v>1.3</v>
      </c>
      <c r="F24" s="11">
        <v>2.2</v>
      </c>
      <c r="G24" s="11">
        <v>2.4</v>
      </c>
      <c r="H24" s="11">
        <v>2.4</v>
      </c>
      <c r="I24" s="11">
        <v>2.4</v>
      </c>
      <c r="J24" s="11">
        <v>2.4</v>
      </c>
      <c r="K24" s="11">
        <v>2.4</v>
      </c>
      <c r="L24" s="11">
        <v>2.4</v>
      </c>
      <c r="M24" s="11">
        <v>0.01</v>
      </c>
      <c r="N24" s="11">
        <v>0.033</v>
      </c>
      <c r="O24" s="11">
        <v>0.122</v>
      </c>
      <c r="P24" s="11">
        <v>0.021</v>
      </c>
      <c r="Q24" s="11">
        <v>0.022</v>
      </c>
      <c r="R24" s="11">
        <v>0.1</v>
      </c>
      <c r="S24" s="11">
        <v>2.6</v>
      </c>
      <c r="T24" s="11">
        <v>2.6</v>
      </c>
      <c r="U24" s="11">
        <v>2.7</v>
      </c>
      <c r="V24" s="11">
        <v>2.6</v>
      </c>
      <c r="W24" s="11">
        <v>1.2</v>
      </c>
      <c r="X24" s="11">
        <v>1.2</v>
      </c>
      <c r="Y24" s="11">
        <v>1.3</v>
      </c>
      <c r="Z24" s="11">
        <v>0.1</v>
      </c>
      <c r="AA24" s="11">
        <v>0.3</v>
      </c>
      <c r="AB24" s="11">
        <v>0.4</v>
      </c>
      <c r="AC24" s="11">
        <v>0</v>
      </c>
      <c r="AD24" s="11">
        <v>0</v>
      </c>
      <c r="AE24" s="11">
        <v>2.525</v>
      </c>
      <c r="AF24" s="11">
        <v>2.472</v>
      </c>
      <c r="AG24" s="35">
        <f>AVERAGE(B24:AF24)</f>
        <v>1.2720967741935485</v>
      </c>
    </row>
    <row r="25" spans="1:33" s="33" customFormat="1" ht="19.5" customHeight="1">
      <c r="A25" s="19"/>
      <c r="B25" s="1"/>
      <c r="C25" s="1"/>
      <c r="D25" s="11"/>
      <c r="E25" s="11"/>
      <c r="F25" s="11"/>
      <c r="G25" s="11"/>
      <c r="H25" s="11"/>
      <c r="I25" s="1"/>
      <c r="J25" s="11"/>
      <c r="K25" s="1"/>
      <c r="L25" s="1"/>
      <c r="M25" s="1"/>
      <c r="N25" s="1"/>
      <c r="O25" s="1"/>
      <c r="P25" s="1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G25" s="35"/>
    </row>
    <row r="26" spans="1:33" s="12" customFormat="1" ht="19.5" customHeight="1">
      <c r="A26" s="20" t="s">
        <v>3</v>
      </c>
      <c r="B26" s="10">
        <f aca="true" t="shared" si="2" ref="B26:AF26">SUM(B28+B34+B36+B38+B40)</f>
        <v>22.599999999999998</v>
      </c>
      <c r="C26" s="10">
        <f t="shared" si="2"/>
        <v>25.900000000000002</v>
      </c>
      <c r="D26" s="10">
        <f t="shared" si="2"/>
        <v>24.3</v>
      </c>
      <c r="E26" s="10">
        <f t="shared" si="2"/>
        <v>23</v>
      </c>
      <c r="F26" s="10">
        <f t="shared" si="2"/>
        <v>24.3</v>
      </c>
      <c r="G26" s="10">
        <f t="shared" si="2"/>
        <v>24.3</v>
      </c>
      <c r="H26" s="10">
        <f t="shared" si="2"/>
        <v>24.5</v>
      </c>
      <c r="I26" s="10">
        <f t="shared" si="2"/>
        <v>23.299999999999997</v>
      </c>
      <c r="J26" s="10">
        <f t="shared" si="2"/>
        <v>27.200000000000003</v>
      </c>
      <c r="K26" s="10">
        <f t="shared" si="2"/>
        <v>28.900000000000002</v>
      </c>
      <c r="L26" s="10">
        <f t="shared" si="2"/>
        <v>26.9</v>
      </c>
      <c r="M26" s="10">
        <f t="shared" si="2"/>
        <v>27.299999999999997</v>
      </c>
      <c r="N26" s="10">
        <f t="shared" si="2"/>
        <v>25.200000000000003</v>
      </c>
      <c r="O26" s="10">
        <f t="shared" si="2"/>
        <v>24</v>
      </c>
      <c r="P26" s="10">
        <f t="shared" si="2"/>
        <v>22.3</v>
      </c>
      <c r="Q26" s="10">
        <f t="shared" si="2"/>
        <v>27.1</v>
      </c>
      <c r="R26" s="10">
        <f t="shared" si="2"/>
        <v>27.7</v>
      </c>
      <c r="S26" s="10">
        <f t="shared" si="2"/>
        <v>25.5</v>
      </c>
      <c r="T26" s="10">
        <f t="shared" si="2"/>
        <v>26.3</v>
      </c>
      <c r="U26" s="10">
        <f t="shared" si="2"/>
        <v>25.3</v>
      </c>
      <c r="V26" s="10">
        <f t="shared" si="2"/>
        <v>24.599999999999998</v>
      </c>
      <c r="W26" s="10">
        <f t="shared" si="2"/>
        <v>28</v>
      </c>
      <c r="X26" s="10">
        <f t="shared" si="2"/>
        <v>27.2</v>
      </c>
      <c r="Y26" s="10">
        <f t="shared" si="2"/>
        <v>23.8</v>
      </c>
      <c r="Z26" s="10">
        <f t="shared" si="2"/>
        <v>24.5</v>
      </c>
      <c r="AA26" s="10">
        <f t="shared" si="2"/>
        <v>24.2</v>
      </c>
      <c r="AB26" s="10">
        <f t="shared" si="2"/>
        <v>23.6</v>
      </c>
      <c r="AC26" s="10">
        <f t="shared" si="2"/>
        <v>24.3</v>
      </c>
      <c r="AD26" s="10">
        <f t="shared" si="2"/>
        <v>21.7</v>
      </c>
      <c r="AE26" s="10">
        <f t="shared" si="2"/>
        <v>22.6</v>
      </c>
      <c r="AF26" s="10">
        <f t="shared" si="2"/>
        <v>26.7</v>
      </c>
      <c r="AG26" s="24">
        <f>AVERAGE(B26:AF26)</f>
        <v>25.067741935483877</v>
      </c>
    </row>
    <row r="27" spans="1:33" ht="19.5" customHeight="1">
      <c r="A27" s="19"/>
      <c r="AG27" s="36"/>
    </row>
    <row r="28" spans="1:33" ht="19.5" customHeight="1">
      <c r="A28" s="19" t="s">
        <v>13</v>
      </c>
      <c r="B28" s="1">
        <v>17.4</v>
      </c>
      <c r="C28" s="1">
        <v>20.8</v>
      </c>
      <c r="D28" s="1">
        <v>19.4</v>
      </c>
      <c r="E28" s="1">
        <v>18</v>
      </c>
      <c r="F28" s="1">
        <v>19.1</v>
      </c>
      <c r="G28" s="1">
        <v>19</v>
      </c>
      <c r="H28" s="1">
        <v>19.4</v>
      </c>
      <c r="I28" s="1">
        <v>18.4</v>
      </c>
      <c r="J28" s="1">
        <v>22.1</v>
      </c>
      <c r="K28" s="1">
        <v>23.6</v>
      </c>
      <c r="L28" s="1">
        <v>21.9</v>
      </c>
      <c r="M28" s="1">
        <v>22.4</v>
      </c>
      <c r="N28" s="1">
        <v>20.1</v>
      </c>
      <c r="O28" s="1">
        <v>21.7</v>
      </c>
      <c r="P28" s="1">
        <v>21.3</v>
      </c>
      <c r="Q28" s="1">
        <v>23.6</v>
      </c>
      <c r="R28" s="1">
        <v>22.5</v>
      </c>
      <c r="S28" s="1">
        <v>21</v>
      </c>
      <c r="T28" s="1">
        <v>21.5</v>
      </c>
      <c r="U28" s="1">
        <v>20.3</v>
      </c>
      <c r="V28" s="1">
        <v>19.4</v>
      </c>
      <c r="W28" s="1">
        <v>22.9</v>
      </c>
      <c r="X28" s="1">
        <v>22.2</v>
      </c>
      <c r="Y28" s="1">
        <v>21.9</v>
      </c>
      <c r="Z28" s="1">
        <v>21</v>
      </c>
      <c r="AA28" s="1">
        <v>19.4</v>
      </c>
      <c r="AB28" s="1">
        <v>18.5</v>
      </c>
      <c r="AC28" s="1">
        <v>23</v>
      </c>
      <c r="AD28" s="1">
        <v>20.4</v>
      </c>
      <c r="AE28" s="1">
        <v>21.3</v>
      </c>
      <c r="AF28" s="1">
        <v>22.2</v>
      </c>
      <c r="AG28" s="35">
        <f aca="true" t="shared" si="3" ref="AG28:AG34">AVERAGE(B28:AF28)</f>
        <v>20.829032258064515</v>
      </c>
    </row>
    <row r="29" spans="1:33" ht="19.5" customHeight="1">
      <c r="A29" s="19" t="s">
        <v>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1.2</v>
      </c>
      <c r="AG29" s="35">
        <f t="shared" si="3"/>
        <v>0.03870967741935484</v>
      </c>
    </row>
    <row r="30" spans="1:33" ht="19.5" customHeight="1">
      <c r="A30" s="19" t="s">
        <v>8</v>
      </c>
      <c r="B30" s="8">
        <v>34</v>
      </c>
      <c r="C30" s="8">
        <v>37</v>
      </c>
      <c r="D30" s="8">
        <v>38</v>
      </c>
      <c r="E30" s="8">
        <v>45</v>
      </c>
      <c r="F30" s="8">
        <v>33</v>
      </c>
      <c r="G30" s="8">
        <v>44</v>
      </c>
      <c r="H30" s="8">
        <v>49</v>
      </c>
      <c r="I30" s="8">
        <v>44</v>
      </c>
      <c r="J30" s="8">
        <v>49</v>
      </c>
      <c r="K30" s="8">
        <v>45</v>
      </c>
      <c r="L30" s="8">
        <v>42</v>
      </c>
      <c r="M30" s="8">
        <v>42</v>
      </c>
      <c r="N30" s="8">
        <v>46</v>
      </c>
      <c r="O30" s="8">
        <v>40</v>
      </c>
      <c r="P30" s="8">
        <v>40</v>
      </c>
      <c r="Q30" s="8">
        <v>56</v>
      </c>
      <c r="R30" s="8">
        <v>43</v>
      </c>
      <c r="S30" s="8">
        <v>55</v>
      </c>
      <c r="T30" s="8">
        <v>69</v>
      </c>
      <c r="U30" s="8">
        <v>47</v>
      </c>
      <c r="V30" s="8">
        <v>59</v>
      </c>
      <c r="W30" s="8">
        <v>76</v>
      </c>
      <c r="X30" s="8">
        <v>71</v>
      </c>
      <c r="Y30" s="8">
        <v>56</v>
      </c>
      <c r="Z30" s="8">
        <v>55</v>
      </c>
      <c r="AA30" s="8">
        <v>40</v>
      </c>
      <c r="AB30" s="8">
        <v>45</v>
      </c>
      <c r="AC30" s="8">
        <v>51</v>
      </c>
      <c r="AD30" s="8">
        <v>63</v>
      </c>
      <c r="AE30" s="8">
        <v>90</v>
      </c>
      <c r="AF30" s="8">
        <v>236</v>
      </c>
      <c r="AG30" s="35">
        <f t="shared" si="3"/>
        <v>56.12903225806452</v>
      </c>
    </row>
    <row r="31" spans="1:33" ht="19.5" customHeight="1">
      <c r="A31" s="21" t="s">
        <v>22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45</v>
      </c>
      <c r="J31" s="8">
        <v>42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225</v>
      </c>
      <c r="S31" s="8">
        <v>160</v>
      </c>
      <c r="T31" s="8">
        <v>200</v>
      </c>
      <c r="U31" s="8">
        <v>0</v>
      </c>
      <c r="V31" s="8">
        <v>0</v>
      </c>
      <c r="W31" s="8">
        <v>200</v>
      </c>
      <c r="X31" s="8">
        <v>190</v>
      </c>
      <c r="Y31" s="8">
        <v>95</v>
      </c>
      <c r="Z31" s="8">
        <v>90</v>
      </c>
      <c r="AA31" s="8">
        <v>0</v>
      </c>
      <c r="AB31" s="8">
        <v>0</v>
      </c>
      <c r="AC31" s="8">
        <v>90</v>
      </c>
      <c r="AD31" s="8">
        <v>400</v>
      </c>
      <c r="AE31" s="8">
        <v>400</v>
      </c>
      <c r="AF31" s="8">
        <v>490</v>
      </c>
      <c r="AG31" s="35">
        <f t="shared" si="3"/>
        <v>84.74193548387096</v>
      </c>
    </row>
    <row r="32" spans="1:33" ht="19.5" customHeight="1">
      <c r="A32" s="21" t="s">
        <v>23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340</v>
      </c>
      <c r="AE32" s="8">
        <v>300</v>
      </c>
      <c r="AF32" s="8">
        <v>290</v>
      </c>
      <c r="AG32" s="35">
        <f t="shared" si="3"/>
        <v>30</v>
      </c>
    </row>
    <row r="33" spans="1:33" ht="19.5" customHeight="1">
      <c r="A33" s="21" t="s">
        <v>24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200</v>
      </c>
      <c r="AE33" s="8">
        <v>220</v>
      </c>
      <c r="AF33" s="8">
        <v>210</v>
      </c>
      <c r="AG33" s="35">
        <f t="shared" si="3"/>
        <v>20.322580645161292</v>
      </c>
    </row>
    <row r="34" spans="1:33" ht="19.5" customHeight="1">
      <c r="A34" s="19" t="s">
        <v>14</v>
      </c>
      <c r="B34" s="1">
        <v>3.9</v>
      </c>
      <c r="C34" s="1">
        <v>3.8</v>
      </c>
      <c r="D34" s="1">
        <v>3.6</v>
      </c>
      <c r="E34" s="1">
        <v>3.7</v>
      </c>
      <c r="F34" s="1">
        <v>3.9</v>
      </c>
      <c r="G34" s="1">
        <v>4</v>
      </c>
      <c r="H34" s="1">
        <v>3.8</v>
      </c>
      <c r="I34" s="1">
        <v>3.9</v>
      </c>
      <c r="J34" s="1">
        <v>4.1</v>
      </c>
      <c r="K34" s="1">
        <v>4.3</v>
      </c>
      <c r="L34" s="1">
        <v>4</v>
      </c>
      <c r="M34" s="1">
        <v>3.9</v>
      </c>
      <c r="N34" s="1">
        <v>4.1</v>
      </c>
      <c r="O34" s="1">
        <v>1.3</v>
      </c>
      <c r="P34" s="1">
        <v>0</v>
      </c>
      <c r="Q34" s="1">
        <v>2.5</v>
      </c>
      <c r="R34" s="1">
        <v>4.2</v>
      </c>
      <c r="S34" s="1">
        <v>3.5</v>
      </c>
      <c r="T34" s="1">
        <v>3.8</v>
      </c>
      <c r="U34" s="1">
        <v>4</v>
      </c>
      <c r="V34" s="1">
        <v>4.2</v>
      </c>
      <c r="W34" s="1">
        <v>4.1</v>
      </c>
      <c r="X34" s="1">
        <v>3.9</v>
      </c>
      <c r="Y34" s="1">
        <v>0.8</v>
      </c>
      <c r="Z34" s="1">
        <v>2.2</v>
      </c>
      <c r="AA34" s="1">
        <v>3.5</v>
      </c>
      <c r="AB34" s="1">
        <v>3.8</v>
      </c>
      <c r="AC34" s="1">
        <v>0</v>
      </c>
      <c r="AD34" s="1">
        <v>0</v>
      </c>
      <c r="AE34" s="1">
        <v>0</v>
      </c>
      <c r="AF34" s="8">
        <v>3.2</v>
      </c>
      <c r="AG34" s="35">
        <f t="shared" si="3"/>
        <v>3.096774193548387</v>
      </c>
    </row>
    <row r="35" spans="1:33" ht="19.5" customHeight="1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37"/>
    </row>
    <row r="36" spans="1:33" ht="19.5" customHeight="1">
      <c r="A36" s="19" t="s">
        <v>19</v>
      </c>
      <c r="B36" s="1">
        <v>1.3</v>
      </c>
      <c r="C36" s="1">
        <v>1.3</v>
      </c>
      <c r="D36" s="1">
        <v>1.3</v>
      </c>
      <c r="E36" s="1">
        <v>1.3</v>
      </c>
      <c r="F36" s="1">
        <v>1.3</v>
      </c>
      <c r="G36" s="1">
        <v>1.3</v>
      </c>
      <c r="H36" s="1">
        <v>1.3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1.1</v>
      </c>
      <c r="Y36" s="1">
        <v>1.1</v>
      </c>
      <c r="Z36" s="1">
        <v>1.3</v>
      </c>
      <c r="AA36" s="1">
        <v>1.3</v>
      </c>
      <c r="AB36" s="1">
        <v>1.3</v>
      </c>
      <c r="AC36" s="1">
        <v>1.3</v>
      </c>
      <c r="AD36" s="1">
        <v>1.3</v>
      </c>
      <c r="AE36" s="1">
        <v>1.3</v>
      </c>
      <c r="AF36" s="8">
        <v>1.3</v>
      </c>
      <c r="AG36" s="35">
        <f>AVERAGE(B36:AF36)</f>
        <v>1.1419354838709677</v>
      </c>
    </row>
    <row r="37" spans="1:33" ht="19.5" customHeight="1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G37" s="35"/>
    </row>
    <row r="38" spans="1:33" ht="19.5" customHeight="1">
      <c r="A38" s="19" t="s">
        <v>17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8">
        <v>0</v>
      </c>
      <c r="AG38" s="35">
        <f>AVERAGE(B38:AF38)</f>
        <v>0</v>
      </c>
    </row>
    <row r="39" spans="1:33" ht="19.5" customHeight="1">
      <c r="A39" s="1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G39" s="35"/>
    </row>
    <row r="40" spans="1:33" ht="19.5" customHeight="1">
      <c r="A40" s="19" t="s">
        <v>18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35">
        <f>AVERAGE(B40:AF40)</f>
        <v>0</v>
      </c>
    </row>
    <row r="41" spans="1:33" ht="19.5" customHeight="1">
      <c r="A41" s="19"/>
      <c r="AG41" s="35"/>
    </row>
    <row r="42" spans="1:33" s="17" customFormat="1" ht="19.5" customHeight="1">
      <c r="A42" s="20" t="s">
        <v>5</v>
      </c>
      <c r="B42" s="10">
        <f aca="true" t="shared" si="4" ref="B42:AF42">SUM(B44:B50)</f>
        <v>4.7</v>
      </c>
      <c r="C42" s="10">
        <f t="shared" si="4"/>
        <v>4.8</v>
      </c>
      <c r="D42" s="10">
        <f t="shared" si="4"/>
        <v>4.4</v>
      </c>
      <c r="E42" s="10">
        <f t="shared" si="4"/>
        <v>4.2</v>
      </c>
      <c r="F42" s="10">
        <f t="shared" si="4"/>
        <v>4.5</v>
      </c>
      <c r="G42" s="10">
        <f t="shared" si="4"/>
        <v>3.4</v>
      </c>
      <c r="H42" s="10">
        <f t="shared" si="4"/>
        <v>3.8</v>
      </c>
      <c r="I42" s="10">
        <f t="shared" si="4"/>
        <v>4.5</v>
      </c>
      <c r="J42" s="10">
        <f t="shared" si="4"/>
        <v>4</v>
      </c>
      <c r="K42" s="10">
        <f t="shared" si="4"/>
        <v>5</v>
      </c>
      <c r="L42" s="10">
        <f t="shared" si="4"/>
        <v>3.4</v>
      </c>
      <c r="M42" s="10">
        <f t="shared" si="4"/>
        <v>4.1</v>
      </c>
      <c r="N42" s="10">
        <f t="shared" si="4"/>
        <v>4.1</v>
      </c>
      <c r="O42" s="10">
        <f t="shared" si="4"/>
        <v>4.1</v>
      </c>
      <c r="P42" s="10">
        <f t="shared" si="4"/>
        <v>4.2</v>
      </c>
      <c r="Q42" s="10">
        <f t="shared" si="4"/>
        <v>4.2</v>
      </c>
      <c r="R42" s="10">
        <f t="shared" si="4"/>
        <v>4.3</v>
      </c>
      <c r="S42" s="10">
        <f t="shared" si="4"/>
        <v>4.5</v>
      </c>
      <c r="T42" s="10">
        <f t="shared" si="4"/>
        <v>4.4</v>
      </c>
      <c r="U42" s="10">
        <f t="shared" si="4"/>
        <v>4.1</v>
      </c>
      <c r="V42" s="10">
        <f t="shared" si="4"/>
        <v>4.4</v>
      </c>
      <c r="W42" s="10">
        <f t="shared" si="4"/>
        <v>4.6</v>
      </c>
      <c r="X42" s="10">
        <f t="shared" si="4"/>
        <v>4.3</v>
      </c>
      <c r="Y42" s="10">
        <f t="shared" si="4"/>
        <v>5.5</v>
      </c>
      <c r="Z42" s="10">
        <f t="shared" si="4"/>
        <v>4.1</v>
      </c>
      <c r="AA42" s="10">
        <f t="shared" si="4"/>
        <v>4.6</v>
      </c>
      <c r="AB42" s="10">
        <f t="shared" si="4"/>
        <v>3.4</v>
      </c>
      <c r="AC42" s="10">
        <f t="shared" si="4"/>
        <v>4.5</v>
      </c>
      <c r="AD42" s="10">
        <f t="shared" si="4"/>
        <v>4.4</v>
      </c>
      <c r="AE42" s="10">
        <f t="shared" si="4"/>
        <v>4.5</v>
      </c>
      <c r="AF42" s="10">
        <f t="shared" si="4"/>
        <v>4.7</v>
      </c>
      <c r="AG42" s="24">
        <f>AVERAGE(B42:AF42)</f>
        <v>4.312903225806451</v>
      </c>
    </row>
    <row r="43" spans="1:33" ht="19.5" customHeight="1">
      <c r="A43" s="22"/>
      <c r="B43" s="1"/>
      <c r="C43" s="1"/>
      <c r="D43" s="11"/>
      <c r="E43" s="1"/>
      <c r="F43" s="11"/>
      <c r="G43" s="11"/>
      <c r="H43" s="1"/>
      <c r="I43" s="1"/>
      <c r="J43" s="1"/>
      <c r="K43" s="1"/>
      <c r="L43" s="1"/>
      <c r="M43" s="1"/>
      <c r="N43" s="1"/>
      <c r="O43" s="1"/>
      <c r="P43" s="1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36"/>
    </row>
    <row r="44" spans="1:33" ht="19.5" customHeight="1">
      <c r="A44" s="19" t="s">
        <v>15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1.6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35">
        <f>AVERAGE(B44:AF44)</f>
        <v>0.05161290322580645</v>
      </c>
    </row>
    <row r="45" spans="1:33" ht="19.5" customHeight="1">
      <c r="A45" s="19"/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G45" s="35"/>
    </row>
    <row r="46" spans="1:33" ht="19.5" customHeight="1">
      <c r="A46" s="19" t="s">
        <v>16</v>
      </c>
      <c r="B46" s="1">
        <v>2.5</v>
      </c>
      <c r="C46" s="1">
        <v>3</v>
      </c>
      <c r="D46" s="1">
        <v>2.5</v>
      </c>
      <c r="E46" s="1">
        <v>2.9</v>
      </c>
      <c r="F46" s="1">
        <v>2.5</v>
      </c>
      <c r="G46" s="1">
        <v>2.5</v>
      </c>
      <c r="H46" s="1">
        <v>2.5</v>
      </c>
      <c r="I46" s="1">
        <v>2.5</v>
      </c>
      <c r="J46" s="1">
        <v>2.5</v>
      </c>
      <c r="K46" s="1">
        <v>1.4</v>
      </c>
      <c r="L46" s="1">
        <v>2.5</v>
      </c>
      <c r="M46" s="1">
        <v>2.5</v>
      </c>
      <c r="N46" s="1">
        <v>2.5</v>
      </c>
      <c r="O46" s="1">
        <v>2.6</v>
      </c>
      <c r="P46" s="1">
        <v>2.2</v>
      </c>
      <c r="Q46" s="1">
        <v>2.5</v>
      </c>
      <c r="R46" s="1">
        <v>2.5</v>
      </c>
      <c r="S46" s="1">
        <v>2.6</v>
      </c>
      <c r="T46" s="1">
        <v>2.6</v>
      </c>
      <c r="U46" s="1">
        <v>2.5</v>
      </c>
      <c r="V46" s="1">
        <v>2.6</v>
      </c>
      <c r="W46" s="1">
        <v>2.5</v>
      </c>
      <c r="X46" s="1">
        <v>2.5</v>
      </c>
      <c r="Y46" s="1">
        <v>2.5</v>
      </c>
      <c r="Z46" s="6">
        <v>2.4</v>
      </c>
      <c r="AA46" s="1">
        <v>2.5</v>
      </c>
      <c r="AB46" s="1">
        <v>2.3</v>
      </c>
      <c r="AC46" s="1">
        <v>2.4</v>
      </c>
      <c r="AD46" s="1">
        <v>2.3</v>
      </c>
      <c r="AE46" s="1">
        <v>2.4</v>
      </c>
      <c r="AF46" s="1">
        <v>2.6</v>
      </c>
      <c r="AG46" s="35">
        <f>AVERAGE(B46:AF46)</f>
        <v>2.4774193548387102</v>
      </c>
    </row>
    <row r="47" spans="1:33" ht="19.5" customHeight="1">
      <c r="A47" s="19"/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G47" s="35"/>
    </row>
    <row r="48" spans="1:33" ht="19.5" customHeight="1">
      <c r="A48" s="19" t="s">
        <v>28</v>
      </c>
      <c r="B48" s="1">
        <v>2.2</v>
      </c>
      <c r="C48" s="1">
        <v>1.8</v>
      </c>
      <c r="D48" s="1">
        <v>1.9</v>
      </c>
      <c r="E48" s="1">
        <v>1.3</v>
      </c>
      <c r="F48" s="1">
        <v>2</v>
      </c>
      <c r="G48" s="1">
        <v>0.9</v>
      </c>
      <c r="H48" s="1">
        <v>1.3</v>
      </c>
      <c r="I48" s="1">
        <v>2</v>
      </c>
      <c r="J48" s="1">
        <v>1.5</v>
      </c>
      <c r="K48" s="1">
        <v>2</v>
      </c>
      <c r="L48" s="1">
        <v>0.9</v>
      </c>
      <c r="M48" s="1">
        <v>1.6</v>
      </c>
      <c r="N48" s="1">
        <v>1.6</v>
      </c>
      <c r="O48" s="1">
        <v>1.5</v>
      </c>
      <c r="P48" s="1">
        <v>2</v>
      </c>
      <c r="Q48" s="1">
        <v>1.7</v>
      </c>
      <c r="R48" s="1">
        <v>1.8</v>
      </c>
      <c r="S48" s="1">
        <v>1.9</v>
      </c>
      <c r="T48" s="1">
        <v>1.8</v>
      </c>
      <c r="U48" s="1">
        <v>1.6</v>
      </c>
      <c r="V48" s="1">
        <v>1.8</v>
      </c>
      <c r="W48" s="1">
        <v>2.1</v>
      </c>
      <c r="X48" s="1">
        <v>1.8</v>
      </c>
      <c r="Y48" s="1">
        <v>3</v>
      </c>
      <c r="Z48" s="1">
        <v>1.7</v>
      </c>
      <c r="AA48" s="1">
        <v>2.1</v>
      </c>
      <c r="AB48" s="1">
        <v>1.1</v>
      </c>
      <c r="AC48" s="1">
        <v>2.1</v>
      </c>
      <c r="AD48" s="1">
        <v>2.1</v>
      </c>
      <c r="AE48" s="1">
        <v>2.1</v>
      </c>
      <c r="AF48" s="1">
        <v>2.1</v>
      </c>
      <c r="AG48" s="35">
        <f>AVERAGE(B48:AF48)</f>
        <v>1.7838709677419355</v>
      </c>
    </row>
    <row r="49" spans="1:33" ht="19.5" customHeight="1">
      <c r="A49" s="19"/>
      <c r="B49" s="1"/>
      <c r="C49" s="1"/>
      <c r="D49" s="1"/>
      <c r="E49" s="1"/>
      <c r="F49" s="1"/>
      <c r="G49" s="1"/>
      <c r="H49" s="1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G49" s="35"/>
    </row>
    <row r="50" spans="1:33" ht="19.5" customHeight="1">
      <c r="A50" s="19" t="s">
        <v>17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35">
        <f>AVERAGE(B50:AF50)</f>
        <v>0</v>
      </c>
    </row>
    <row r="51" spans="1:33" ht="19.5" customHeight="1">
      <c r="A51" s="19"/>
      <c r="AG51" s="35"/>
    </row>
    <row r="52" spans="1:33" s="12" customFormat="1" ht="19.5" customHeight="1">
      <c r="A52" s="20" t="s">
        <v>29</v>
      </c>
      <c r="B52" s="15">
        <f aca="true" t="shared" si="5" ref="B52:AF52">B54</f>
        <v>0.39</v>
      </c>
      <c r="C52" s="15">
        <f t="shared" si="5"/>
        <v>0.5</v>
      </c>
      <c r="D52" s="15">
        <f t="shared" si="5"/>
        <v>1.13</v>
      </c>
      <c r="E52" s="15">
        <f t="shared" si="5"/>
        <v>1.12</v>
      </c>
      <c r="F52" s="15">
        <f t="shared" si="5"/>
        <v>1.11</v>
      </c>
      <c r="G52" s="15">
        <f t="shared" si="5"/>
        <v>1.09</v>
      </c>
      <c r="H52" s="15">
        <f t="shared" si="5"/>
        <v>0.94</v>
      </c>
      <c r="I52" s="15">
        <f t="shared" si="5"/>
        <v>1.11</v>
      </c>
      <c r="J52" s="15">
        <f t="shared" si="5"/>
        <v>1.1</v>
      </c>
      <c r="K52" s="15">
        <f t="shared" si="5"/>
        <v>1.1</v>
      </c>
      <c r="L52" s="15">
        <f t="shared" si="5"/>
        <v>1.1</v>
      </c>
      <c r="M52" s="15">
        <f t="shared" si="5"/>
        <v>1.1</v>
      </c>
      <c r="N52" s="15">
        <f t="shared" si="5"/>
        <v>1.1</v>
      </c>
      <c r="O52" s="15">
        <f t="shared" si="5"/>
        <v>1.1</v>
      </c>
      <c r="P52" s="15">
        <f t="shared" si="5"/>
        <v>1.1</v>
      </c>
      <c r="Q52" s="15">
        <f t="shared" si="5"/>
        <v>1.1</v>
      </c>
      <c r="R52" s="15">
        <f t="shared" si="5"/>
        <v>1.1</v>
      </c>
      <c r="S52" s="15">
        <f t="shared" si="5"/>
        <v>1.1</v>
      </c>
      <c r="T52" s="15">
        <f t="shared" si="5"/>
        <v>1.1</v>
      </c>
      <c r="U52" s="15">
        <f t="shared" si="5"/>
        <v>1.1</v>
      </c>
      <c r="V52" s="15">
        <f t="shared" si="5"/>
        <v>1.1</v>
      </c>
      <c r="W52" s="15">
        <f t="shared" si="5"/>
        <v>1.1</v>
      </c>
      <c r="X52" s="15">
        <f t="shared" si="5"/>
        <v>1.14</v>
      </c>
      <c r="Y52" s="15">
        <f t="shared" si="5"/>
        <v>1.133</v>
      </c>
      <c r="Z52" s="15">
        <f t="shared" si="5"/>
        <v>1.209</v>
      </c>
      <c r="AA52" s="15">
        <f t="shared" si="5"/>
        <v>1.1647</v>
      </c>
      <c r="AB52" s="15">
        <f t="shared" si="5"/>
        <v>1.191</v>
      </c>
      <c r="AC52" s="15">
        <f t="shared" si="5"/>
        <v>1.215</v>
      </c>
      <c r="AD52" s="15">
        <f t="shared" si="5"/>
        <v>1.216</v>
      </c>
      <c r="AE52" s="15">
        <f t="shared" si="5"/>
        <v>1.167</v>
      </c>
      <c r="AF52" s="15">
        <f t="shared" si="5"/>
        <v>1.194</v>
      </c>
      <c r="AG52" s="24">
        <f>AVERAGE(B52:AF52)</f>
        <v>1.0780548387096776</v>
      </c>
    </row>
    <row r="53" spans="1:33" s="33" customFormat="1" ht="19.5" customHeight="1">
      <c r="A53" s="19"/>
      <c r="AG53" s="35"/>
    </row>
    <row r="54" spans="1:33" ht="19.5" customHeight="1">
      <c r="A54" s="19" t="s">
        <v>16</v>
      </c>
      <c r="B54" s="11">
        <v>0.39</v>
      </c>
      <c r="C54" s="11">
        <v>0.5</v>
      </c>
      <c r="D54" s="11">
        <v>1.13</v>
      </c>
      <c r="E54" s="11">
        <v>1.12</v>
      </c>
      <c r="F54" s="11">
        <v>1.11</v>
      </c>
      <c r="G54" s="11">
        <v>1.09</v>
      </c>
      <c r="H54" s="11">
        <v>0.94</v>
      </c>
      <c r="I54" s="11">
        <v>1.11</v>
      </c>
      <c r="J54" s="11">
        <v>1.1</v>
      </c>
      <c r="K54" s="11">
        <v>1.1</v>
      </c>
      <c r="L54" s="11">
        <v>1.1</v>
      </c>
      <c r="M54" s="11">
        <v>1.1</v>
      </c>
      <c r="N54" s="11">
        <v>1.1</v>
      </c>
      <c r="O54" s="11">
        <v>1.1</v>
      </c>
      <c r="P54" s="11">
        <v>1.1</v>
      </c>
      <c r="Q54" s="11">
        <v>1.1</v>
      </c>
      <c r="R54" s="11">
        <v>1.1</v>
      </c>
      <c r="S54" s="11">
        <v>1.1</v>
      </c>
      <c r="T54" s="11">
        <v>1.1</v>
      </c>
      <c r="U54" s="11">
        <v>1.1</v>
      </c>
      <c r="V54" s="11">
        <v>1.1</v>
      </c>
      <c r="W54" s="11">
        <v>1.1</v>
      </c>
      <c r="X54" s="11">
        <v>1.14</v>
      </c>
      <c r="Y54" s="11">
        <v>1.133</v>
      </c>
      <c r="Z54" s="11">
        <v>1.209</v>
      </c>
      <c r="AA54" s="11">
        <v>1.1647</v>
      </c>
      <c r="AB54" s="11">
        <v>1.191</v>
      </c>
      <c r="AC54" s="11">
        <v>1.215</v>
      </c>
      <c r="AD54" s="11">
        <v>1.216</v>
      </c>
      <c r="AE54" s="11">
        <v>1.167</v>
      </c>
      <c r="AF54" s="11">
        <v>1.194</v>
      </c>
      <c r="AG54" s="35">
        <f>AVERAGE(B54:AF54)</f>
        <v>1.0780548387096776</v>
      </c>
    </row>
    <row r="55" spans="1:33" ht="19.5" customHeight="1">
      <c r="A55" s="19"/>
      <c r="AG55" s="36"/>
    </row>
    <row r="56" spans="1:33" s="12" customFormat="1" ht="19.5" customHeight="1">
      <c r="A56" s="23"/>
      <c r="AG56" s="38"/>
    </row>
    <row r="57" spans="1:33" ht="19.5" customHeight="1">
      <c r="A57" s="19"/>
      <c r="AG57" s="39"/>
    </row>
    <row r="58" spans="1:33" s="33" customFormat="1" ht="19.5" customHeight="1">
      <c r="A58" s="19" t="s">
        <v>25</v>
      </c>
      <c r="B58" s="44">
        <f aca="true" t="shared" si="6" ref="B58:AC58">SUM(B8+B14+B26+B42+B52)</f>
        <v>73.7</v>
      </c>
      <c r="C58" s="44">
        <f t="shared" si="6"/>
        <v>76.328</v>
      </c>
      <c r="D58" s="44">
        <f t="shared" si="6"/>
        <v>81.852</v>
      </c>
      <c r="E58" s="44">
        <f t="shared" si="6"/>
        <v>83.89300000000001</v>
      </c>
      <c r="F58" s="44">
        <f t="shared" si="6"/>
        <v>84.788</v>
      </c>
      <c r="G58" s="44">
        <f t="shared" si="6"/>
        <v>80.199</v>
      </c>
      <c r="H58" s="44">
        <f t="shared" si="6"/>
        <v>81.169</v>
      </c>
      <c r="I58" s="44">
        <f t="shared" si="6"/>
        <v>81.229</v>
      </c>
      <c r="J58" s="44">
        <f t="shared" si="6"/>
        <v>84.393</v>
      </c>
      <c r="K58" s="1">
        <f t="shared" si="6"/>
        <v>87.737</v>
      </c>
      <c r="L58" s="44">
        <f t="shared" si="6"/>
        <v>79.243</v>
      </c>
      <c r="M58" s="44">
        <f t="shared" si="6"/>
        <v>79.08299999999998</v>
      </c>
      <c r="N58" s="44">
        <f t="shared" si="6"/>
        <v>78.03999999999999</v>
      </c>
      <c r="O58" s="44">
        <f t="shared" si="6"/>
        <v>73.19899999999998</v>
      </c>
      <c r="P58" s="44">
        <f t="shared" si="6"/>
        <v>74.367</v>
      </c>
      <c r="Q58" s="44">
        <f t="shared" si="6"/>
        <v>81.66799999999999</v>
      </c>
      <c r="R58" s="44">
        <f t="shared" si="6"/>
        <v>81.28599999999999</v>
      </c>
      <c r="S58" s="1">
        <f t="shared" si="6"/>
        <v>78.976</v>
      </c>
      <c r="T58" s="44">
        <f t="shared" si="6"/>
        <v>86.328</v>
      </c>
      <c r="U58" s="44">
        <f t="shared" si="6"/>
        <v>84.10399999999998</v>
      </c>
      <c r="V58" s="44">
        <f t="shared" si="6"/>
        <v>82.13199999999999</v>
      </c>
      <c r="W58" s="44">
        <f t="shared" si="6"/>
        <v>85.31299999999999</v>
      </c>
      <c r="X58" s="44">
        <f t="shared" si="6"/>
        <v>86.059</v>
      </c>
      <c r="Y58" s="44">
        <f t="shared" si="6"/>
        <v>83.83699999999999</v>
      </c>
      <c r="Z58" s="44">
        <f t="shared" si="6"/>
        <v>71.748</v>
      </c>
      <c r="AA58" s="44">
        <f t="shared" si="6"/>
        <v>69.38569999999999</v>
      </c>
      <c r="AB58" s="44">
        <f t="shared" si="6"/>
        <v>66.56</v>
      </c>
      <c r="AC58" s="44">
        <f t="shared" si="6"/>
        <v>70.818</v>
      </c>
      <c r="AD58" s="44">
        <f>SUM(AD8+AD14+AD26+AD42+AD52)</f>
        <v>68.287</v>
      </c>
      <c r="AE58" s="44">
        <f>SUM(AE8+AE14+AE26+AE42+AE52)</f>
        <v>74.4</v>
      </c>
      <c r="AF58" s="44">
        <f>SUM(AF8+AF14+AF26+AF42+AF52)</f>
        <v>78.10900000000001</v>
      </c>
      <c r="AG58" s="35">
        <f>AVERAGE(B58:AF58)</f>
        <v>78.97518387096774</v>
      </c>
    </row>
    <row r="59" spans="1:33" ht="19.5" customHeight="1">
      <c r="A59" s="19"/>
      <c r="B59" s="45"/>
      <c r="C59" s="46"/>
      <c r="D59" s="45"/>
      <c r="E59" s="44"/>
      <c r="F59" s="45"/>
      <c r="G59" s="45"/>
      <c r="H59" s="44"/>
      <c r="I59" s="44"/>
      <c r="J59" s="44"/>
      <c r="K59" s="1"/>
      <c r="L59" s="44"/>
      <c r="M59" s="44"/>
      <c r="N59" s="44"/>
      <c r="O59" s="44"/>
      <c r="P59" s="44"/>
      <c r="Q59" s="44"/>
      <c r="R59" s="44"/>
      <c r="S59" s="1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7"/>
      <c r="AG59" s="35"/>
    </row>
    <row r="60" spans="1:33" ht="19.5" customHeight="1">
      <c r="A60" s="19" t="s">
        <v>26</v>
      </c>
      <c r="B60" s="47">
        <f aca="true" t="shared" si="7" ref="B60:AC60">-SUM(B22+B24+B38+B40+B48+B50)</f>
        <v>-2.23</v>
      </c>
      <c r="C60" s="47">
        <f t="shared" si="7"/>
        <v>-1.8</v>
      </c>
      <c r="D60" s="47">
        <f t="shared" si="7"/>
        <v>-3.7399999999999998</v>
      </c>
      <c r="E60" s="47">
        <f t="shared" si="7"/>
        <v>-3.26</v>
      </c>
      <c r="F60" s="47">
        <f t="shared" si="7"/>
        <v>-4.87</v>
      </c>
      <c r="G60" s="47">
        <f t="shared" si="7"/>
        <v>-3.9999999999999996</v>
      </c>
      <c r="H60" s="47">
        <f t="shared" si="7"/>
        <v>-4.32</v>
      </c>
      <c r="I60" s="47">
        <f t="shared" si="7"/>
        <v>-5.02</v>
      </c>
      <c r="J60" s="47">
        <f t="shared" si="7"/>
        <v>-4.52</v>
      </c>
      <c r="K60" s="11">
        <f t="shared" si="7"/>
        <v>-5.02</v>
      </c>
      <c r="L60" s="47">
        <f t="shared" si="7"/>
        <v>-3.92</v>
      </c>
      <c r="M60" s="47">
        <f t="shared" si="7"/>
        <v>-2.23</v>
      </c>
      <c r="N60" s="47">
        <f t="shared" si="7"/>
        <v>-2.353</v>
      </c>
      <c r="O60" s="47">
        <f t="shared" si="7"/>
        <v>-2.315</v>
      </c>
      <c r="P60" s="47">
        <f t="shared" si="7"/>
        <v>-2.73</v>
      </c>
      <c r="Q60" s="47">
        <f t="shared" si="7"/>
        <v>-2.408</v>
      </c>
      <c r="R60" s="47">
        <f t="shared" si="7"/>
        <v>-2.5860000000000003</v>
      </c>
      <c r="S60" s="11">
        <f t="shared" si="7"/>
        <v>-5.186</v>
      </c>
      <c r="T60" s="47">
        <f t="shared" si="7"/>
        <v>-5.086</v>
      </c>
      <c r="U60" s="47">
        <f t="shared" si="7"/>
        <v>-4.986000000000001</v>
      </c>
      <c r="V60" s="47">
        <f t="shared" si="7"/>
        <v>-5.086</v>
      </c>
      <c r="W60" s="47">
        <f t="shared" si="7"/>
        <v>-3.986</v>
      </c>
      <c r="X60" s="47">
        <f t="shared" si="7"/>
        <v>-3.7</v>
      </c>
      <c r="Y60" s="47">
        <f t="shared" si="7"/>
        <v>-5</v>
      </c>
      <c r="Z60" s="47">
        <f t="shared" si="7"/>
        <v>-2.6</v>
      </c>
      <c r="AA60" s="47">
        <f t="shared" si="7"/>
        <v>-3.1</v>
      </c>
      <c r="AB60" s="47">
        <f t="shared" si="7"/>
        <v>-2.3000000000000003</v>
      </c>
      <c r="AC60" s="47">
        <f t="shared" si="7"/>
        <v>-2.8</v>
      </c>
      <c r="AD60" s="47">
        <f>-SUM(AD23+AD25+AD38+AD40+AD48+AD50)</f>
        <v>-2.1</v>
      </c>
      <c r="AE60" s="47">
        <f>-SUM(AE23+AE25+AE38+AE40+AE48+AE50)</f>
        <v>-2.1</v>
      </c>
      <c r="AF60" s="47">
        <f>-SUM(AF23+AF25+AF38+AF40+AF48+AF50)</f>
        <v>-2.1</v>
      </c>
      <c r="AG60" s="35">
        <f>AVERAGE(B60:AF60)</f>
        <v>-3.466193548387096</v>
      </c>
    </row>
    <row r="61" spans="1:33" ht="19.5" customHeight="1">
      <c r="A61" s="19"/>
      <c r="B61" s="6"/>
      <c r="C61" s="6"/>
      <c r="D61" s="14"/>
      <c r="E61" s="1"/>
      <c r="F61" s="6"/>
      <c r="G61" s="6"/>
      <c r="H61" s="1"/>
      <c r="I61" s="1"/>
      <c r="J61" s="1"/>
      <c r="K61" s="1"/>
      <c r="L61" s="1"/>
      <c r="M61" s="1"/>
      <c r="N61" s="1"/>
      <c r="O61" s="1"/>
      <c r="P61" s="1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G61" s="36"/>
    </row>
    <row r="62" spans="1:33" s="17" customFormat="1" ht="19.5" customHeight="1">
      <c r="A62" s="20" t="s">
        <v>10</v>
      </c>
      <c r="B62" s="10">
        <f aca="true" t="shared" si="8" ref="B62:AF62">SUM(B58:B60)</f>
        <v>71.47</v>
      </c>
      <c r="C62" s="10">
        <f t="shared" si="8"/>
        <v>74.528</v>
      </c>
      <c r="D62" s="10">
        <f t="shared" si="8"/>
        <v>78.11200000000001</v>
      </c>
      <c r="E62" s="10">
        <f t="shared" si="8"/>
        <v>80.63300000000001</v>
      </c>
      <c r="F62" s="10">
        <f t="shared" si="8"/>
        <v>79.91799999999999</v>
      </c>
      <c r="G62" s="10">
        <f t="shared" si="8"/>
        <v>76.199</v>
      </c>
      <c r="H62" s="10">
        <f t="shared" si="8"/>
        <v>76.84899999999999</v>
      </c>
      <c r="I62" s="10">
        <f t="shared" si="8"/>
        <v>76.209</v>
      </c>
      <c r="J62" s="10">
        <f t="shared" si="8"/>
        <v>79.873</v>
      </c>
      <c r="K62" s="10">
        <f t="shared" si="8"/>
        <v>82.717</v>
      </c>
      <c r="L62" s="10">
        <f t="shared" si="8"/>
        <v>75.323</v>
      </c>
      <c r="M62" s="10">
        <f t="shared" si="8"/>
        <v>76.85299999999998</v>
      </c>
      <c r="N62" s="10">
        <f t="shared" si="8"/>
        <v>75.687</v>
      </c>
      <c r="O62" s="10">
        <f t="shared" si="8"/>
        <v>70.88399999999999</v>
      </c>
      <c r="P62" s="10">
        <f t="shared" si="8"/>
        <v>71.637</v>
      </c>
      <c r="Q62" s="10">
        <f>SUM(Q58:Q60)</f>
        <v>79.25999999999999</v>
      </c>
      <c r="R62" s="10">
        <f t="shared" si="8"/>
        <v>78.69999999999999</v>
      </c>
      <c r="S62" s="10">
        <f t="shared" si="8"/>
        <v>73.78999999999999</v>
      </c>
      <c r="T62" s="10">
        <f t="shared" si="8"/>
        <v>81.242</v>
      </c>
      <c r="U62" s="10">
        <f t="shared" si="8"/>
        <v>79.11799999999998</v>
      </c>
      <c r="V62" s="10">
        <f t="shared" si="8"/>
        <v>77.04599999999999</v>
      </c>
      <c r="W62" s="10">
        <f t="shared" si="8"/>
        <v>81.32699999999998</v>
      </c>
      <c r="X62" s="10">
        <f t="shared" si="8"/>
        <v>82.359</v>
      </c>
      <c r="Y62" s="10">
        <f t="shared" si="8"/>
        <v>78.83699999999999</v>
      </c>
      <c r="Z62" s="10">
        <f t="shared" si="8"/>
        <v>69.14800000000001</v>
      </c>
      <c r="AA62" s="10">
        <f t="shared" si="8"/>
        <v>66.28569999999999</v>
      </c>
      <c r="AB62" s="10">
        <f t="shared" si="8"/>
        <v>64.26</v>
      </c>
      <c r="AC62" s="10">
        <f>SUM(AC58:AC60)</f>
        <v>68.018</v>
      </c>
      <c r="AD62" s="10">
        <f t="shared" si="8"/>
        <v>66.18700000000001</v>
      </c>
      <c r="AE62" s="10">
        <f t="shared" si="8"/>
        <v>72.30000000000001</v>
      </c>
      <c r="AF62" s="10">
        <f t="shared" si="8"/>
        <v>76.00900000000001</v>
      </c>
      <c r="AG62" s="24">
        <f>AVERAGE(B62:AF62)</f>
        <v>75.50899032258064</v>
      </c>
    </row>
    <row r="63" ht="19.5" customHeight="1">
      <c r="AG63" s="31"/>
    </row>
    <row r="64" spans="1:34" ht="19.5" customHeight="1">
      <c r="A64" s="13" t="s">
        <v>27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3" ht="19.5" customHeight="1">
      <c r="A65" s="30"/>
      <c r="B65" s="7"/>
      <c r="C65" s="28"/>
      <c r="D65" s="28"/>
      <c r="E65" s="28"/>
      <c r="F65" s="28"/>
      <c r="G65" s="28"/>
      <c r="H65" s="6"/>
      <c r="I65" s="1"/>
      <c r="J65" s="1"/>
      <c r="K65" s="1"/>
      <c r="L65" s="1"/>
      <c r="M65" s="1"/>
      <c r="N65" s="1"/>
      <c r="O65" s="1"/>
      <c r="P65" s="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:33" ht="19.5" customHeight="1">
      <c r="A66" s="32"/>
      <c r="B66" s="5"/>
      <c r="C66" s="5"/>
      <c r="D66" s="5"/>
      <c r="E66" s="5"/>
      <c r="F66" s="5"/>
      <c r="G66" s="5"/>
      <c r="H66" s="5"/>
      <c r="I66" s="4"/>
      <c r="J66" s="4"/>
      <c r="K66" s="4"/>
      <c r="L66" s="4"/>
      <c r="M66" s="4"/>
      <c r="N66" s="4"/>
      <c r="O66" s="4"/>
      <c r="P66" s="4"/>
      <c r="Q66" s="6"/>
      <c r="R66" s="6"/>
      <c r="S66" s="5"/>
      <c r="T66" s="5"/>
      <c r="U66" s="5"/>
      <c r="V66" s="5"/>
      <c r="W66" s="5"/>
      <c r="X66" s="5"/>
      <c r="Y66" s="5"/>
      <c r="Z66" s="4"/>
      <c r="AA66" s="4"/>
      <c r="AB66" s="4"/>
      <c r="AC66" s="4"/>
      <c r="AD66" s="4"/>
      <c r="AE66" s="4"/>
      <c r="AF66" s="4"/>
      <c r="AG66" s="31"/>
    </row>
  </sheetData>
  <mergeCells count="3">
    <mergeCell ref="A1:AG1"/>
    <mergeCell ref="A2:AG2"/>
    <mergeCell ref="A3:AG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view="pageBreakPreview" zoomScale="50" zoomScaleNormal="75" zoomScaleSheetLayoutView="50" workbookViewId="0" topLeftCell="A1">
      <selection activeCell="A7" sqref="A7"/>
    </sheetView>
  </sheetViews>
  <sheetFormatPr defaultColWidth="8.88671875" defaultRowHeight="19.5" customHeight="1"/>
  <cols>
    <col min="1" max="1" width="45.88671875" style="26" customWidth="1"/>
    <col min="2" max="8" width="7.77734375" style="26" customWidth="1"/>
    <col min="9" max="9" width="9.21484375" style="26" customWidth="1"/>
    <col min="10" max="17" width="8.4453125" style="26" bestFit="1" customWidth="1"/>
    <col min="18" max="18" width="7.77734375" style="26" customWidth="1"/>
    <col min="19" max="21" width="8.4453125" style="26" bestFit="1" customWidth="1"/>
    <col min="22" max="22" width="8.4453125" style="43" bestFit="1" customWidth="1"/>
    <col min="23" max="23" width="8.4453125" style="26" bestFit="1" customWidth="1"/>
    <col min="24" max="25" width="9.77734375" style="26" bestFit="1" customWidth="1"/>
    <col min="26" max="26" width="8.4453125" style="26" bestFit="1" customWidth="1"/>
    <col min="27" max="33" width="8.4453125" style="26" customWidth="1"/>
    <col min="34" max="16384" width="8.88671875" style="26" customWidth="1"/>
  </cols>
  <sheetData>
    <row r="1" spans="1:33" ht="19.5" customHeight="1">
      <c r="A1" s="69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ht="19.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19.5" customHeight="1">
      <c r="A3" s="71">
        <v>37469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9.5" customHeight="1">
      <c r="A4" s="2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42" customFormat="1" ht="19.5" customHeight="1">
      <c r="A5" s="4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G5" s="41" t="s">
        <v>9</v>
      </c>
    </row>
    <row r="6" spans="1:33" s="43" customFormat="1" ht="19.5" customHeight="1">
      <c r="A6" s="18" t="s">
        <v>6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8">
        <v>16</v>
      </c>
      <c r="R6" s="8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8">
        <v>31</v>
      </c>
      <c r="AG6" s="37"/>
    </row>
    <row r="7" spans="1:33" ht="19.5" customHeight="1">
      <c r="A7" s="19"/>
      <c r="B7" s="2" t="s">
        <v>32</v>
      </c>
      <c r="C7" s="2" t="s">
        <v>33</v>
      </c>
      <c r="D7" s="2" t="s">
        <v>36</v>
      </c>
      <c r="E7" s="2" t="s">
        <v>35</v>
      </c>
      <c r="F7" s="2" t="s">
        <v>34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36</v>
      </c>
      <c r="L7" s="2" t="s">
        <v>35</v>
      </c>
      <c r="M7" s="2" t="s">
        <v>34</v>
      </c>
      <c r="N7" s="2" t="s">
        <v>30</v>
      </c>
      <c r="O7" s="2" t="s">
        <v>31</v>
      </c>
      <c r="P7" s="2" t="s">
        <v>32</v>
      </c>
      <c r="Q7" s="29" t="s">
        <v>33</v>
      </c>
      <c r="R7" s="29" t="s">
        <v>36</v>
      </c>
      <c r="S7" s="3" t="s">
        <v>35</v>
      </c>
      <c r="T7" s="3" t="s">
        <v>34</v>
      </c>
      <c r="U7" s="3" t="s">
        <v>30</v>
      </c>
      <c r="V7" s="3" t="s">
        <v>31</v>
      </c>
      <c r="W7" s="3" t="s">
        <v>32</v>
      </c>
      <c r="X7" s="3" t="s">
        <v>33</v>
      </c>
      <c r="Y7" s="3" t="s">
        <v>36</v>
      </c>
      <c r="Z7" s="29" t="s">
        <v>35</v>
      </c>
      <c r="AA7" s="29" t="s">
        <v>34</v>
      </c>
      <c r="AB7" s="29" t="s">
        <v>30</v>
      </c>
      <c r="AC7" s="29" t="s">
        <v>31</v>
      </c>
      <c r="AD7" s="29" t="s">
        <v>32</v>
      </c>
      <c r="AE7" s="29" t="s">
        <v>33</v>
      </c>
      <c r="AF7" s="29" t="s">
        <v>36</v>
      </c>
      <c r="AG7" s="34"/>
    </row>
    <row r="8" spans="1:33" s="12" customFormat="1" ht="19.5" customHeight="1">
      <c r="A8" s="20" t="s">
        <v>1</v>
      </c>
      <c r="B8" s="10">
        <v>27</v>
      </c>
      <c r="C8" s="10">
        <v>30.1</v>
      </c>
      <c r="D8" s="10">
        <v>30.1</v>
      </c>
      <c r="E8" s="10">
        <v>26.6</v>
      </c>
      <c r="F8" s="10">
        <v>25.7</v>
      </c>
      <c r="G8" s="10">
        <f aca="true" t="shared" si="0" ref="G8:L8">SUM(G10:G11)</f>
        <v>25</v>
      </c>
      <c r="H8" s="10">
        <f t="shared" si="0"/>
        <v>25</v>
      </c>
      <c r="I8" s="10">
        <f t="shared" si="0"/>
        <v>25.1</v>
      </c>
      <c r="J8" s="10">
        <f t="shared" si="0"/>
        <v>22.5</v>
      </c>
      <c r="K8" s="10">
        <f t="shared" si="0"/>
        <v>20.9</v>
      </c>
      <c r="L8" s="10">
        <f t="shared" si="0"/>
        <v>20.9</v>
      </c>
      <c r="M8" s="10">
        <v>25</v>
      </c>
      <c r="N8" s="10">
        <f>SUM(N10:N11)</f>
        <v>25.9</v>
      </c>
      <c r="O8" s="10">
        <f>SUM(O11)</f>
        <v>27.6</v>
      </c>
      <c r="P8" s="10">
        <f aca="true" t="shared" si="1" ref="P8:AF8">SUM(P11)</f>
        <v>27</v>
      </c>
      <c r="Q8" s="10">
        <f t="shared" si="1"/>
        <v>28</v>
      </c>
      <c r="R8" s="10">
        <f t="shared" si="1"/>
        <v>25.3</v>
      </c>
      <c r="S8" s="10">
        <f t="shared" si="1"/>
        <v>22.1</v>
      </c>
      <c r="T8" s="10">
        <f t="shared" si="1"/>
        <v>22.6</v>
      </c>
      <c r="U8" s="10">
        <f t="shared" si="1"/>
        <v>24.1</v>
      </c>
      <c r="V8" s="10">
        <f t="shared" si="1"/>
        <v>24.7</v>
      </c>
      <c r="W8" s="10">
        <f t="shared" si="1"/>
        <v>26.3</v>
      </c>
      <c r="X8" s="10">
        <f t="shared" si="1"/>
        <v>23.7</v>
      </c>
      <c r="Y8" s="10">
        <f t="shared" si="1"/>
        <v>22.6</v>
      </c>
      <c r="Z8" s="10">
        <f t="shared" si="1"/>
        <v>21.7</v>
      </c>
      <c r="AA8" s="10">
        <f t="shared" si="1"/>
        <v>24.8</v>
      </c>
      <c r="AB8" s="10">
        <f t="shared" si="1"/>
        <v>22.6</v>
      </c>
      <c r="AC8" s="10">
        <f t="shared" si="1"/>
        <v>22.6</v>
      </c>
      <c r="AD8" s="10">
        <f t="shared" si="1"/>
        <v>20.9</v>
      </c>
      <c r="AE8" s="10">
        <f t="shared" si="1"/>
        <v>19.9</v>
      </c>
      <c r="AF8" s="10">
        <f t="shared" si="1"/>
        <v>20.5</v>
      </c>
      <c r="AG8" s="24">
        <f>AVERAGE(B8:AF8)</f>
        <v>24.412903225806453</v>
      </c>
    </row>
    <row r="9" spans="1:33" ht="19.5" customHeight="1">
      <c r="A9" s="19" t="s">
        <v>39</v>
      </c>
      <c r="B9" s="6">
        <v>218</v>
      </c>
      <c r="C9" s="6">
        <v>217.7</v>
      </c>
      <c r="D9" s="6">
        <v>217.4</v>
      </c>
      <c r="E9" s="6">
        <v>217.5</v>
      </c>
      <c r="F9" s="6">
        <v>217.7</v>
      </c>
      <c r="G9" s="6">
        <v>217.8</v>
      </c>
      <c r="H9" s="6">
        <v>217.6</v>
      </c>
      <c r="I9" s="1">
        <v>217.3</v>
      </c>
      <c r="J9" s="1">
        <v>217.1</v>
      </c>
      <c r="K9" s="1">
        <v>217</v>
      </c>
      <c r="L9" s="1">
        <v>216.9</v>
      </c>
      <c r="M9" s="1">
        <v>216.8</v>
      </c>
      <c r="N9" s="1">
        <v>216.6</v>
      </c>
      <c r="O9" s="1">
        <v>216.4</v>
      </c>
      <c r="P9" s="1">
        <v>216.2</v>
      </c>
      <c r="Q9" s="1">
        <v>215.9</v>
      </c>
      <c r="R9" s="1"/>
      <c r="S9" s="1">
        <v>214.8</v>
      </c>
      <c r="T9" s="1">
        <v>214.5</v>
      </c>
      <c r="U9" s="1">
        <v>214.3</v>
      </c>
      <c r="V9" s="1">
        <v>214.2</v>
      </c>
      <c r="W9" s="1">
        <v>213.9</v>
      </c>
      <c r="X9" s="1"/>
      <c r="Y9" s="1"/>
      <c r="Z9" s="1">
        <v>214.5</v>
      </c>
      <c r="AA9" s="1">
        <v>214.7</v>
      </c>
      <c r="AB9" s="1">
        <v>214.67</v>
      </c>
      <c r="AC9" s="1">
        <v>214.9</v>
      </c>
      <c r="AD9" s="1">
        <v>215.6</v>
      </c>
      <c r="AE9" s="1">
        <v>215.9</v>
      </c>
      <c r="AF9" s="1">
        <v>216.2</v>
      </c>
      <c r="AG9" s="35">
        <f>AVERAGE(B9:AF9)</f>
        <v>216.1453571428571</v>
      </c>
    </row>
    <row r="10" spans="1:33" ht="19.5" customHeight="1">
      <c r="A10" s="19" t="s">
        <v>42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13</v>
      </c>
      <c r="P10" s="1">
        <v>13</v>
      </c>
      <c r="Q10" s="1">
        <v>12</v>
      </c>
      <c r="R10" s="1">
        <v>12</v>
      </c>
      <c r="S10" s="1">
        <v>10</v>
      </c>
      <c r="T10" s="1">
        <v>10</v>
      </c>
      <c r="U10" s="1">
        <v>7</v>
      </c>
      <c r="V10" s="1">
        <v>7</v>
      </c>
      <c r="W10" s="1">
        <v>7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35">
        <f>AVERAGE(B10:AF10)</f>
        <v>2.935483870967742</v>
      </c>
    </row>
    <row r="11" spans="1:33" ht="19.5" customHeight="1">
      <c r="A11" s="19" t="s">
        <v>21</v>
      </c>
      <c r="B11" s="1"/>
      <c r="C11" s="1"/>
      <c r="D11" s="1"/>
      <c r="E11" s="1"/>
      <c r="F11" s="1">
        <v>4.7</v>
      </c>
      <c r="G11" s="1">
        <v>25</v>
      </c>
      <c r="H11" s="1">
        <v>25</v>
      </c>
      <c r="I11" s="1">
        <v>25.1</v>
      </c>
      <c r="J11" s="1">
        <v>22.5</v>
      </c>
      <c r="K11" s="1">
        <v>20.9</v>
      </c>
      <c r="L11" s="1">
        <v>20.9</v>
      </c>
      <c r="M11" s="1">
        <v>25</v>
      </c>
      <c r="N11" s="1">
        <v>25.9</v>
      </c>
      <c r="O11" s="1">
        <v>27.6</v>
      </c>
      <c r="P11" s="1">
        <v>27</v>
      </c>
      <c r="Q11" s="1">
        <v>28</v>
      </c>
      <c r="R11" s="1">
        <v>25.3</v>
      </c>
      <c r="S11" s="1">
        <v>22.1</v>
      </c>
      <c r="T11" s="1">
        <v>22.6</v>
      </c>
      <c r="U11" s="1">
        <v>24.1</v>
      </c>
      <c r="V11" s="1">
        <v>24.7</v>
      </c>
      <c r="W11" s="1">
        <v>26.3</v>
      </c>
      <c r="X11" s="1">
        <v>23.7</v>
      </c>
      <c r="Y11" s="1">
        <v>22.6</v>
      </c>
      <c r="Z11" s="1">
        <v>21.7</v>
      </c>
      <c r="AA11" s="1">
        <v>24.8</v>
      </c>
      <c r="AB11" s="1">
        <v>22.6</v>
      </c>
      <c r="AC11" s="1">
        <v>22.6</v>
      </c>
      <c r="AD11" s="1">
        <v>20.9</v>
      </c>
      <c r="AE11" s="1">
        <v>19.9</v>
      </c>
      <c r="AF11" s="1">
        <v>20.5</v>
      </c>
      <c r="AG11" s="35">
        <f>AVERAGE(B11:AF11)</f>
        <v>23.03703703703704</v>
      </c>
    </row>
    <row r="12" spans="1:33" ht="19.5" customHeight="1">
      <c r="A12" s="19"/>
      <c r="B12" s="1"/>
      <c r="C12" s="1"/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G12" s="35"/>
    </row>
    <row r="13" spans="1:33" ht="19.5" customHeight="1">
      <c r="A13" s="19" t="s">
        <v>11</v>
      </c>
      <c r="B13" s="1"/>
      <c r="C13" s="1"/>
      <c r="D13" s="1"/>
      <c r="E13" s="1"/>
      <c r="F13" s="11">
        <v>21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G13" s="35"/>
    </row>
    <row r="14" spans="1:33" ht="19.5" customHeight="1">
      <c r="A14" s="19"/>
      <c r="B14" s="11"/>
      <c r="C14" s="11"/>
      <c r="D14" s="11"/>
      <c r="E14" s="1"/>
      <c r="F14" s="1"/>
      <c r="G14" s="1"/>
      <c r="H14" s="1"/>
      <c r="I14" s="1"/>
      <c r="J14" s="11"/>
      <c r="K14" s="11"/>
      <c r="L14" s="1"/>
      <c r="M14" s="1"/>
      <c r="N14" s="1"/>
      <c r="O14" s="1"/>
      <c r="P14" s="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G14" s="36"/>
    </row>
    <row r="15" spans="1:33" s="12" customFormat="1" ht="19.5" customHeight="1">
      <c r="A15" s="20" t="s">
        <v>2</v>
      </c>
      <c r="B15" s="10">
        <f aca="true" t="shared" si="2" ref="B15:AF15">SUM(B17:B25)</f>
        <v>22.619999999999997</v>
      </c>
      <c r="C15" s="10">
        <f t="shared" si="2"/>
        <v>21.859</v>
      </c>
      <c r="D15" s="10">
        <f t="shared" si="2"/>
        <v>23.182999999999996</v>
      </c>
      <c r="E15" s="10">
        <f t="shared" si="2"/>
        <v>23.406000000000002</v>
      </c>
      <c r="F15" s="10">
        <f t="shared" si="2"/>
        <v>25.360000000000003</v>
      </c>
      <c r="G15" s="10">
        <f t="shared" si="2"/>
        <v>19.976000000000003</v>
      </c>
      <c r="H15" s="10">
        <f t="shared" si="2"/>
        <v>20.328999999999997</v>
      </c>
      <c r="I15" s="10">
        <f t="shared" si="2"/>
        <v>19.620244</v>
      </c>
      <c r="J15" s="10">
        <f t="shared" si="2"/>
        <v>21.032999999999998</v>
      </c>
      <c r="K15" s="10">
        <f t="shared" si="2"/>
        <v>21.7</v>
      </c>
      <c r="L15" s="10">
        <f t="shared" si="2"/>
        <v>20.191</v>
      </c>
      <c r="M15" s="10">
        <f t="shared" si="2"/>
        <v>21.5</v>
      </c>
      <c r="N15" s="10">
        <f t="shared" si="2"/>
        <v>19.65</v>
      </c>
      <c r="O15" s="10">
        <f t="shared" si="2"/>
        <v>21.094</v>
      </c>
      <c r="P15" s="10">
        <f t="shared" si="2"/>
        <v>20.5</v>
      </c>
      <c r="Q15" s="10">
        <f t="shared" si="2"/>
        <v>18.499999999999996</v>
      </c>
      <c r="R15" s="10">
        <f t="shared" si="2"/>
        <v>19.4</v>
      </c>
      <c r="S15" s="10">
        <f t="shared" si="2"/>
        <v>19.2</v>
      </c>
      <c r="T15" s="10">
        <f t="shared" si="2"/>
        <v>19</v>
      </c>
      <c r="U15" s="10">
        <f t="shared" si="2"/>
        <v>19.099999999999998</v>
      </c>
      <c r="V15" s="10">
        <f t="shared" si="2"/>
        <v>19.3</v>
      </c>
      <c r="W15" s="10">
        <f t="shared" si="2"/>
        <v>19.999999999999996</v>
      </c>
      <c r="X15" s="10">
        <f t="shared" si="2"/>
        <v>19.619999999999997</v>
      </c>
      <c r="Y15" s="10">
        <f t="shared" si="2"/>
        <v>18.118</v>
      </c>
      <c r="Z15" s="10">
        <f t="shared" si="2"/>
        <v>16.845</v>
      </c>
      <c r="AA15" s="10">
        <f t="shared" si="2"/>
        <v>18.6</v>
      </c>
      <c r="AB15" s="10">
        <f t="shared" si="2"/>
        <v>20.168000000000003</v>
      </c>
      <c r="AC15" s="10">
        <f t="shared" si="2"/>
        <v>15.148</v>
      </c>
      <c r="AD15" s="10">
        <f t="shared" si="2"/>
        <v>17.799999999999997</v>
      </c>
      <c r="AE15" s="10">
        <f t="shared" si="2"/>
        <v>16.4</v>
      </c>
      <c r="AF15" s="10">
        <f t="shared" si="2"/>
        <v>14.7</v>
      </c>
      <c r="AG15" s="24">
        <f>AVERAGE(B15:AF15)</f>
        <v>19.80387883870968</v>
      </c>
    </row>
    <row r="16" spans="1:33" ht="19.5" customHeight="1">
      <c r="A16" s="1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G16" s="35"/>
    </row>
    <row r="17" spans="1:33" ht="19.5" customHeight="1">
      <c r="A17" s="19" t="s">
        <v>12</v>
      </c>
      <c r="B17" s="1">
        <v>16.517</v>
      </c>
      <c r="C17" s="1">
        <v>15.7</v>
      </c>
      <c r="D17" s="1">
        <v>16.8</v>
      </c>
      <c r="E17" s="1">
        <v>17.05</v>
      </c>
      <c r="F17" s="1">
        <v>18.879</v>
      </c>
      <c r="G17" s="1">
        <v>14.947</v>
      </c>
      <c r="H17" s="1">
        <v>16.38</v>
      </c>
      <c r="I17" s="1">
        <v>16.087</v>
      </c>
      <c r="J17" s="1">
        <v>16.2</v>
      </c>
      <c r="K17" s="1">
        <v>17.1</v>
      </c>
      <c r="L17" s="1">
        <v>15.1</v>
      </c>
      <c r="M17" s="1">
        <v>16.5</v>
      </c>
      <c r="N17" s="1">
        <v>15.55</v>
      </c>
      <c r="O17" s="1">
        <v>16.1</v>
      </c>
      <c r="P17" s="1">
        <v>15.5</v>
      </c>
      <c r="Q17" s="1">
        <v>14.7</v>
      </c>
      <c r="R17" s="1">
        <v>15.6</v>
      </c>
      <c r="S17" s="1">
        <v>15.3</v>
      </c>
      <c r="T17" s="1">
        <v>15.1</v>
      </c>
      <c r="U17" s="1">
        <v>15.3</v>
      </c>
      <c r="V17" s="1">
        <v>15.5</v>
      </c>
      <c r="W17" s="1">
        <v>15.1</v>
      </c>
      <c r="X17" s="1">
        <v>14.82</v>
      </c>
      <c r="Y17" s="1">
        <v>14.04</v>
      </c>
      <c r="Z17" s="1">
        <v>12.6</v>
      </c>
      <c r="AA17" s="1">
        <v>14.4</v>
      </c>
      <c r="AB17" s="1">
        <v>17.1</v>
      </c>
      <c r="AC17" s="1">
        <v>11.665</v>
      </c>
      <c r="AD17" s="1">
        <v>14.7</v>
      </c>
      <c r="AE17" s="1">
        <v>13.3</v>
      </c>
      <c r="AF17" s="1">
        <v>13.5</v>
      </c>
      <c r="AG17" s="35">
        <f>AVERAGE(B17:AF17)</f>
        <v>15.391451612903229</v>
      </c>
    </row>
    <row r="18" spans="1:33" ht="19.5" customHeight="1">
      <c r="A18" s="1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G18" s="35"/>
    </row>
    <row r="19" spans="1:33" ht="19.5" customHeight="1">
      <c r="A19" s="19" t="s">
        <v>43</v>
      </c>
      <c r="B19" s="1">
        <v>1.121</v>
      </c>
      <c r="C19" s="1">
        <v>1.128</v>
      </c>
      <c r="D19" s="1">
        <v>1.133</v>
      </c>
      <c r="E19" s="1">
        <v>1.143</v>
      </c>
      <c r="F19" s="1">
        <v>1.385</v>
      </c>
      <c r="G19" s="1">
        <v>0.989</v>
      </c>
      <c r="H19" s="1">
        <v>1.128</v>
      </c>
      <c r="I19" s="1">
        <v>1.142</v>
      </c>
      <c r="J19" s="1">
        <v>1.142</v>
      </c>
      <c r="K19" s="1">
        <v>0.8</v>
      </c>
      <c r="L19" s="1">
        <v>1.4</v>
      </c>
      <c r="M19" s="1">
        <v>1.1</v>
      </c>
      <c r="N19" s="1">
        <v>0.7</v>
      </c>
      <c r="O19" s="1">
        <v>1.119</v>
      </c>
      <c r="P19" s="1">
        <v>1.1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1.1</v>
      </c>
      <c r="X19" s="1">
        <v>1.1</v>
      </c>
      <c r="Y19" s="1">
        <v>1.08</v>
      </c>
      <c r="Z19" s="1">
        <v>1.06</v>
      </c>
      <c r="AA19" s="1">
        <v>1.1</v>
      </c>
      <c r="AB19" s="1">
        <v>1.068</v>
      </c>
      <c r="AC19" s="1">
        <v>1.083</v>
      </c>
      <c r="AD19" s="1">
        <v>1.1</v>
      </c>
      <c r="AE19" s="1">
        <v>1.2</v>
      </c>
      <c r="AF19" s="1">
        <v>0</v>
      </c>
      <c r="AG19" s="35">
        <f>AVERAGE(B19:AF19)</f>
        <v>0.8522903225806453</v>
      </c>
    </row>
    <row r="20" spans="1:33" ht="19.5" customHeight="1">
      <c r="A20" s="1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G20" s="35"/>
    </row>
    <row r="21" spans="1:33" ht="19.5" customHeight="1">
      <c r="A21" s="19" t="s">
        <v>19</v>
      </c>
      <c r="B21" s="1">
        <v>1.918</v>
      </c>
      <c r="C21" s="1">
        <v>1.751</v>
      </c>
      <c r="D21" s="1">
        <v>1.83</v>
      </c>
      <c r="E21" s="1">
        <v>1.838</v>
      </c>
      <c r="F21" s="1">
        <v>1.8</v>
      </c>
      <c r="G21" s="1">
        <v>1.844</v>
      </c>
      <c r="H21" s="1">
        <v>1.872</v>
      </c>
      <c r="I21" s="1">
        <v>1.791</v>
      </c>
      <c r="J21" s="1">
        <v>1.791</v>
      </c>
      <c r="K21" s="1">
        <v>1.9</v>
      </c>
      <c r="L21" s="1">
        <v>1.791</v>
      </c>
      <c r="M21" s="1">
        <v>2</v>
      </c>
      <c r="N21" s="1">
        <v>1.9</v>
      </c>
      <c r="O21" s="1">
        <v>1.922</v>
      </c>
      <c r="P21" s="1">
        <v>1.9</v>
      </c>
      <c r="Q21" s="1">
        <v>1.9</v>
      </c>
      <c r="R21" s="1">
        <v>1.9</v>
      </c>
      <c r="S21" s="1">
        <v>1.9</v>
      </c>
      <c r="T21" s="1">
        <v>1.9</v>
      </c>
      <c r="U21" s="1">
        <v>1.9</v>
      </c>
      <c r="V21" s="1">
        <v>1.8</v>
      </c>
      <c r="W21" s="1">
        <v>1.9</v>
      </c>
      <c r="X21" s="1">
        <v>1.8</v>
      </c>
      <c r="Y21" s="1">
        <v>1.8</v>
      </c>
      <c r="Z21" s="1">
        <v>1.59</v>
      </c>
      <c r="AA21" s="1">
        <v>1.8</v>
      </c>
      <c r="AB21" s="1">
        <v>1.7</v>
      </c>
      <c r="AC21" s="1">
        <v>1.8</v>
      </c>
      <c r="AD21" s="1">
        <v>1.5</v>
      </c>
      <c r="AE21" s="1">
        <v>1.4</v>
      </c>
      <c r="AF21" s="1">
        <v>1.1</v>
      </c>
      <c r="AG21" s="35">
        <f>AVERAGE(B21:AF21)</f>
        <v>1.7915483870967737</v>
      </c>
    </row>
    <row r="22" spans="1:33" ht="19.5" customHeight="1">
      <c r="A22" s="1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G22" s="35"/>
    </row>
    <row r="23" spans="1:33" ht="19.5" customHeight="1">
      <c r="A23" s="19" t="s">
        <v>20</v>
      </c>
      <c r="B23" s="1">
        <v>0.6</v>
      </c>
      <c r="C23" s="1">
        <v>0.68</v>
      </c>
      <c r="D23" s="1">
        <v>0.72</v>
      </c>
      <c r="E23" s="1">
        <v>0.675</v>
      </c>
      <c r="F23" s="1">
        <v>0.68</v>
      </c>
      <c r="G23" s="1">
        <v>0.686</v>
      </c>
      <c r="H23" s="1">
        <v>0.927</v>
      </c>
      <c r="I23" s="1">
        <v>0.573</v>
      </c>
      <c r="J23" s="1">
        <v>0.7</v>
      </c>
      <c r="K23" s="1">
        <v>0.7</v>
      </c>
      <c r="L23" s="1">
        <v>0.7</v>
      </c>
      <c r="M23" s="1">
        <v>0.7</v>
      </c>
      <c r="N23" s="1">
        <v>0.3</v>
      </c>
      <c r="O23" s="1">
        <v>0.727</v>
      </c>
      <c r="P23" s="1">
        <v>0.8</v>
      </c>
      <c r="Q23" s="1">
        <v>0.7</v>
      </c>
      <c r="R23" s="1">
        <v>0.7</v>
      </c>
      <c r="S23" s="1">
        <v>0.8</v>
      </c>
      <c r="T23" s="1">
        <v>0.8</v>
      </c>
      <c r="U23" s="1">
        <v>0.7</v>
      </c>
      <c r="V23" s="1">
        <v>0.8</v>
      </c>
      <c r="W23" s="1">
        <v>0.7</v>
      </c>
      <c r="X23" s="1">
        <v>0.7</v>
      </c>
      <c r="Y23" s="1">
        <v>0.2</v>
      </c>
      <c r="Z23" s="1">
        <v>0.495</v>
      </c>
      <c r="AA23" s="1">
        <v>0.5</v>
      </c>
      <c r="AB23" s="1">
        <v>0.3</v>
      </c>
      <c r="AC23" s="1">
        <v>0.6</v>
      </c>
      <c r="AD23" s="1">
        <v>0.5</v>
      </c>
      <c r="AE23" s="1">
        <v>0.5</v>
      </c>
      <c r="AF23" s="1">
        <v>0</v>
      </c>
      <c r="AG23" s="35">
        <f>AVERAGE(B23:AF23)</f>
        <v>0.6181612903225807</v>
      </c>
    </row>
    <row r="24" spans="1:33" ht="19.5" customHeight="1">
      <c r="A24" s="1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G24" s="35"/>
    </row>
    <row r="25" spans="1:33" ht="19.5" customHeight="1">
      <c r="A25" s="19" t="s">
        <v>18</v>
      </c>
      <c r="B25" s="11">
        <v>2.464</v>
      </c>
      <c r="C25" s="11">
        <v>2.6</v>
      </c>
      <c r="D25" s="11">
        <v>2.7</v>
      </c>
      <c r="E25" s="11">
        <v>2.7</v>
      </c>
      <c r="F25" s="11">
        <v>2.616</v>
      </c>
      <c r="G25" s="11">
        <v>1.51</v>
      </c>
      <c r="H25" s="11">
        <v>0.022</v>
      </c>
      <c r="I25" s="11">
        <v>0.027244</v>
      </c>
      <c r="J25" s="11">
        <v>1.2</v>
      </c>
      <c r="K25" s="11">
        <v>1.2</v>
      </c>
      <c r="L25" s="11">
        <v>1.2</v>
      </c>
      <c r="M25" s="11">
        <v>1.2</v>
      </c>
      <c r="N25" s="11">
        <v>1.2</v>
      </c>
      <c r="O25" s="11">
        <v>1.226</v>
      </c>
      <c r="P25" s="11">
        <v>1.2</v>
      </c>
      <c r="Q25" s="11">
        <v>1.2</v>
      </c>
      <c r="R25" s="11">
        <v>1.2</v>
      </c>
      <c r="S25" s="11">
        <v>1.2</v>
      </c>
      <c r="T25" s="11">
        <v>1.2</v>
      </c>
      <c r="U25" s="11">
        <v>1.2</v>
      </c>
      <c r="V25" s="11">
        <v>1.2</v>
      </c>
      <c r="W25" s="11">
        <v>1.2</v>
      </c>
      <c r="X25" s="11">
        <v>1.2</v>
      </c>
      <c r="Y25" s="11">
        <v>0.998</v>
      </c>
      <c r="Z25" s="11">
        <v>1.1</v>
      </c>
      <c r="AA25" s="11">
        <v>0.8</v>
      </c>
      <c r="AB25" s="11">
        <v>0</v>
      </c>
      <c r="AC25" s="11">
        <v>0</v>
      </c>
      <c r="AD25" s="11">
        <v>0</v>
      </c>
      <c r="AE25" s="11">
        <v>0</v>
      </c>
      <c r="AF25" s="11">
        <v>0.1</v>
      </c>
      <c r="AG25" s="35">
        <f>AVERAGE(B25:AF25)</f>
        <v>1.1504272258064514</v>
      </c>
    </row>
    <row r="26" spans="1:33" s="33" customFormat="1" ht="19.5" customHeight="1">
      <c r="A26" s="19"/>
      <c r="B26" s="1"/>
      <c r="C26" s="1"/>
      <c r="D26" s="11"/>
      <c r="E26" s="11"/>
      <c r="F26" s="11"/>
      <c r="G26" s="11"/>
      <c r="H26" s="11"/>
      <c r="I26" s="1"/>
      <c r="J26" s="11"/>
      <c r="K26" s="1"/>
      <c r="L26" s="1"/>
      <c r="M26" s="1"/>
      <c r="N26" s="1"/>
      <c r="O26" s="1"/>
      <c r="P26" s="1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G26" s="35"/>
    </row>
    <row r="27" spans="1:33" s="12" customFormat="1" ht="19.5" customHeight="1">
      <c r="A27" s="20" t="s">
        <v>3</v>
      </c>
      <c r="B27" s="10">
        <f aca="true" t="shared" si="3" ref="B27:AF27">SUM(B29+B36+B38+B40+B42)</f>
        <v>27.599999999999998</v>
      </c>
      <c r="C27" s="10">
        <f t="shared" si="3"/>
        <v>27.900000000000002</v>
      </c>
      <c r="D27" s="10">
        <f t="shared" si="3"/>
        <v>26.6</v>
      </c>
      <c r="E27" s="10">
        <f t="shared" si="3"/>
        <v>24.400000000000002</v>
      </c>
      <c r="F27" s="10">
        <f t="shared" si="3"/>
        <v>23.8</v>
      </c>
      <c r="G27" s="10">
        <f t="shared" si="3"/>
        <v>25.2</v>
      </c>
      <c r="H27" s="10">
        <f t="shared" si="3"/>
        <v>26.499999999999996</v>
      </c>
      <c r="I27" s="10">
        <f t="shared" si="3"/>
        <v>24.9</v>
      </c>
      <c r="J27" s="10">
        <f t="shared" si="3"/>
        <v>24.900000000000002</v>
      </c>
      <c r="K27" s="10">
        <f t="shared" si="3"/>
        <v>24.299999999999997</v>
      </c>
      <c r="L27" s="10">
        <f t="shared" si="3"/>
        <v>25.2</v>
      </c>
      <c r="M27" s="10">
        <f t="shared" si="3"/>
        <v>24.299999999999997</v>
      </c>
      <c r="N27" s="10">
        <f t="shared" si="3"/>
        <v>22.8</v>
      </c>
      <c r="O27" s="10">
        <f t="shared" si="3"/>
        <v>23.9</v>
      </c>
      <c r="P27" s="10">
        <f t="shared" si="3"/>
        <v>22.5</v>
      </c>
      <c r="Q27" s="10">
        <f t="shared" si="3"/>
        <v>24.900000000000002</v>
      </c>
      <c r="R27" s="10">
        <f t="shared" si="3"/>
        <v>20.9</v>
      </c>
      <c r="S27" s="10">
        <f t="shared" si="3"/>
        <v>26.5</v>
      </c>
      <c r="T27" s="10">
        <f t="shared" si="3"/>
        <v>25.3</v>
      </c>
      <c r="U27" s="10">
        <f t="shared" si="3"/>
        <v>24</v>
      </c>
      <c r="V27" s="10">
        <f t="shared" si="3"/>
        <v>23.400000000000002</v>
      </c>
      <c r="W27" s="10">
        <f>SUM(W29+W36+W38+W40+W42)</f>
        <v>26.099999999999998</v>
      </c>
      <c r="X27" s="10">
        <f t="shared" si="3"/>
        <v>23.9</v>
      </c>
      <c r="Y27" s="10">
        <f t="shared" si="3"/>
        <v>20.7</v>
      </c>
      <c r="Z27" s="10">
        <f t="shared" si="3"/>
        <v>21.3</v>
      </c>
      <c r="AA27" s="10">
        <f t="shared" si="3"/>
        <v>21.900000000000002</v>
      </c>
      <c r="AB27" s="10">
        <f t="shared" si="3"/>
        <v>21.9</v>
      </c>
      <c r="AC27" s="10">
        <f t="shared" si="3"/>
        <v>21.5</v>
      </c>
      <c r="AD27" s="10">
        <f t="shared" si="3"/>
        <v>22.3</v>
      </c>
      <c r="AE27" s="10">
        <f t="shared" si="3"/>
        <v>20.400000000000002</v>
      </c>
      <c r="AF27" s="10">
        <f t="shared" si="3"/>
        <v>19.5</v>
      </c>
      <c r="AG27" s="24">
        <f>AVERAGE(B27:AF27)</f>
        <v>23.84838709677419</v>
      </c>
    </row>
    <row r="28" spans="1:33" ht="19.5" customHeight="1">
      <c r="A28" s="19"/>
      <c r="AG28" s="36"/>
    </row>
    <row r="29" spans="1:33" ht="19.5" customHeight="1">
      <c r="A29" s="19" t="s">
        <v>13</v>
      </c>
      <c r="B29" s="1">
        <v>22.9</v>
      </c>
      <c r="C29" s="1">
        <v>24</v>
      </c>
      <c r="D29" s="1">
        <v>23.8</v>
      </c>
      <c r="E29" s="1">
        <v>20</v>
      </c>
      <c r="F29" s="1">
        <v>19.6</v>
      </c>
      <c r="G29" s="1">
        <v>19.6</v>
      </c>
      <c r="H29" s="1">
        <v>20.7</v>
      </c>
      <c r="I29" s="1">
        <v>18.7</v>
      </c>
      <c r="J29" s="1">
        <v>18.8</v>
      </c>
      <c r="K29" s="1">
        <v>18.2</v>
      </c>
      <c r="L29" s="1">
        <v>19.3</v>
      </c>
      <c r="M29" s="1">
        <v>18.4</v>
      </c>
      <c r="N29" s="1">
        <v>18.8</v>
      </c>
      <c r="O29" s="1">
        <v>20.5</v>
      </c>
      <c r="P29" s="1">
        <v>17.7</v>
      </c>
      <c r="Q29" s="1">
        <v>18.8</v>
      </c>
      <c r="R29" s="1">
        <v>17.9</v>
      </c>
      <c r="S29" s="1">
        <v>20.6</v>
      </c>
      <c r="T29" s="1">
        <v>19</v>
      </c>
      <c r="U29" s="1">
        <v>17.6</v>
      </c>
      <c r="V29" s="1">
        <v>17.1</v>
      </c>
      <c r="W29" s="1">
        <v>19.7</v>
      </c>
      <c r="X29" s="1">
        <v>19.4</v>
      </c>
      <c r="Y29" s="1">
        <v>20</v>
      </c>
      <c r="Z29" s="1">
        <v>21</v>
      </c>
      <c r="AA29" s="1">
        <v>21.6</v>
      </c>
      <c r="AB29" s="1">
        <v>19.4</v>
      </c>
      <c r="AC29" s="1">
        <v>20.2</v>
      </c>
      <c r="AD29" s="1">
        <v>22</v>
      </c>
      <c r="AE29" s="1">
        <v>20.1</v>
      </c>
      <c r="AF29" s="1">
        <v>19.2</v>
      </c>
      <c r="AG29" s="35">
        <f aca="true" t="shared" si="4" ref="AG29:AG36">AVERAGE(B29:AF29)</f>
        <v>19.82580645161291</v>
      </c>
    </row>
    <row r="30" spans="1:33" ht="19.5" customHeight="1">
      <c r="A30" s="19" t="s">
        <v>40</v>
      </c>
      <c r="B30" s="1">
        <v>5</v>
      </c>
      <c r="C30" s="1">
        <v>2.5</v>
      </c>
      <c r="D30" s="1">
        <v>2.5</v>
      </c>
      <c r="E30" s="1">
        <v>5</v>
      </c>
      <c r="F30" s="1">
        <v>5</v>
      </c>
      <c r="G30" s="1">
        <v>6</v>
      </c>
      <c r="H30" s="1">
        <v>6</v>
      </c>
      <c r="I30" s="1">
        <v>6</v>
      </c>
      <c r="J30" s="49">
        <v>7</v>
      </c>
      <c r="K30" s="1">
        <v>7</v>
      </c>
      <c r="L30" s="1">
        <v>7</v>
      </c>
      <c r="M30" s="1">
        <v>7</v>
      </c>
      <c r="N30" s="1">
        <v>6.5</v>
      </c>
      <c r="O30" s="1">
        <v>6.5</v>
      </c>
      <c r="P30" s="1">
        <v>7</v>
      </c>
      <c r="Q30" s="1">
        <v>7</v>
      </c>
      <c r="R30" s="1">
        <v>6</v>
      </c>
      <c r="S30" s="1">
        <v>3</v>
      </c>
      <c r="T30" s="1">
        <v>3</v>
      </c>
      <c r="U30" s="1">
        <v>3</v>
      </c>
      <c r="V30" s="1">
        <v>7</v>
      </c>
      <c r="W30" s="1">
        <v>7</v>
      </c>
      <c r="X30" s="1">
        <v>7</v>
      </c>
      <c r="Y30" s="1">
        <v>2.5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35">
        <f t="shared" si="4"/>
        <v>4.241935483870968</v>
      </c>
    </row>
    <row r="31" spans="1:33" ht="19.5" customHeight="1">
      <c r="A31" s="19" t="s">
        <v>44</v>
      </c>
      <c r="B31" s="8">
        <v>154</v>
      </c>
      <c r="C31" s="8">
        <v>42</v>
      </c>
      <c r="D31" s="8">
        <v>63</v>
      </c>
      <c r="E31" s="8">
        <v>143</v>
      </c>
      <c r="F31" s="8">
        <v>268</v>
      </c>
      <c r="G31" s="8">
        <v>165</v>
      </c>
      <c r="H31" s="8">
        <v>267</v>
      </c>
      <c r="I31" s="8">
        <v>132</v>
      </c>
      <c r="J31" s="53">
        <v>161</v>
      </c>
      <c r="K31" s="8">
        <v>157</v>
      </c>
      <c r="L31" s="8">
        <v>91</v>
      </c>
      <c r="M31" s="8">
        <v>122</v>
      </c>
      <c r="N31" s="8">
        <v>163</v>
      </c>
      <c r="O31" s="8">
        <v>417</v>
      </c>
      <c r="P31" s="8">
        <v>336</v>
      </c>
      <c r="Q31" s="8">
        <v>678</v>
      </c>
      <c r="R31" s="8">
        <v>441</v>
      </c>
      <c r="S31" s="8">
        <v>419</v>
      </c>
      <c r="T31" s="8">
        <v>78</v>
      </c>
      <c r="U31" s="8">
        <v>407</v>
      </c>
      <c r="V31" s="8">
        <v>305</v>
      </c>
      <c r="W31" s="8">
        <v>199</v>
      </c>
      <c r="X31" s="8">
        <v>374</v>
      </c>
      <c r="Y31" s="8">
        <v>51</v>
      </c>
      <c r="Z31" s="8">
        <v>26</v>
      </c>
      <c r="AA31" s="8">
        <v>40</v>
      </c>
      <c r="AB31" s="8">
        <v>30</v>
      </c>
      <c r="AC31" s="8">
        <v>96</v>
      </c>
      <c r="AD31" s="8">
        <v>20.5</v>
      </c>
      <c r="AE31" s="8">
        <v>29</v>
      </c>
      <c r="AF31" s="8">
        <v>28</v>
      </c>
      <c r="AG31" s="60">
        <f t="shared" si="4"/>
        <v>190.40322580645162</v>
      </c>
    </row>
    <row r="32" spans="1:33" ht="19.5" customHeight="1">
      <c r="A32" s="21" t="s">
        <v>41</v>
      </c>
      <c r="B32" s="8">
        <v>142</v>
      </c>
      <c r="C32" s="8">
        <v>64</v>
      </c>
      <c r="D32" s="8">
        <v>88</v>
      </c>
      <c r="E32" s="8">
        <v>119</v>
      </c>
      <c r="F32" s="8">
        <v>120</v>
      </c>
      <c r="G32" s="8">
        <v>115</v>
      </c>
      <c r="H32" s="8">
        <v>75</v>
      </c>
      <c r="I32" s="8">
        <v>125</v>
      </c>
      <c r="J32" s="53">
        <v>115</v>
      </c>
      <c r="K32" s="8">
        <v>107</v>
      </c>
      <c r="L32" s="8">
        <v>85</v>
      </c>
      <c r="M32" s="8">
        <v>105</v>
      </c>
      <c r="N32" s="8">
        <v>120</v>
      </c>
      <c r="O32" s="8">
        <v>137</v>
      </c>
      <c r="P32" s="8">
        <v>155</v>
      </c>
      <c r="Q32" s="8">
        <v>181</v>
      </c>
      <c r="R32" s="8">
        <v>228</v>
      </c>
      <c r="S32" s="8">
        <v>180</v>
      </c>
      <c r="T32" s="8">
        <v>50</v>
      </c>
      <c r="U32" s="8">
        <v>260</v>
      </c>
      <c r="V32" s="8">
        <v>260</v>
      </c>
      <c r="W32" s="8">
        <v>235</v>
      </c>
      <c r="X32" s="8">
        <v>199</v>
      </c>
      <c r="Y32" s="8">
        <v>201</v>
      </c>
      <c r="Z32" s="8">
        <v>51</v>
      </c>
      <c r="AA32" s="8">
        <v>46</v>
      </c>
      <c r="AB32" s="8">
        <v>54</v>
      </c>
      <c r="AC32" s="8">
        <v>26</v>
      </c>
      <c r="AD32" s="8">
        <v>89</v>
      </c>
      <c r="AE32" s="8">
        <v>53</v>
      </c>
      <c r="AF32" s="61">
        <v>53</v>
      </c>
      <c r="AG32" s="60">
        <f t="shared" si="4"/>
        <v>123.80645161290323</v>
      </c>
    </row>
    <row r="33" spans="1:33" ht="19.5" customHeight="1">
      <c r="A33" s="21" t="s">
        <v>22</v>
      </c>
      <c r="B33" s="8">
        <v>602</v>
      </c>
      <c r="C33" s="8">
        <v>410</v>
      </c>
      <c r="D33" s="8">
        <v>410</v>
      </c>
      <c r="E33" s="8">
        <v>735</v>
      </c>
      <c r="F33" s="8">
        <v>450</v>
      </c>
      <c r="G33" s="8">
        <v>750</v>
      </c>
      <c r="H33" s="8">
        <v>580</v>
      </c>
      <c r="I33" s="8">
        <v>1117</v>
      </c>
      <c r="J33" s="53">
        <v>1250</v>
      </c>
      <c r="K33" s="8">
        <v>1180</v>
      </c>
      <c r="L33" s="8">
        <v>1005</v>
      </c>
      <c r="M33" s="8">
        <v>1253</v>
      </c>
      <c r="N33" s="8">
        <v>1130</v>
      </c>
      <c r="O33" s="8">
        <v>1276</v>
      </c>
      <c r="P33" s="8">
        <v>1483</v>
      </c>
      <c r="Q33" s="8">
        <v>1365</v>
      </c>
      <c r="R33" s="8">
        <v>1466</v>
      </c>
      <c r="S33" s="8">
        <v>1439</v>
      </c>
      <c r="T33" s="8">
        <v>1020</v>
      </c>
      <c r="U33" s="8">
        <v>1150</v>
      </c>
      <c r="V33" s="8">
        <v>1472</v>
      </c>
      <c r="W33" s="53">
        <v>1614</v>
      </c>
      <c r="X33" s="53">
        <v>1719</v>
      </c>
      <c r="Y33" s="53">
        <v>1656</v>
      </c>
      <c r="Z33" s="53">
        <v>1400</v>
      </c>
      <c r="AA33" s="53">
        <v>1680</v>
      </c>
      <c r="AB33" s="53">
        <v>1720</v>
      </c>
      <c r="AC33" s="53">
        <v>1400</v>
      </c>
      <c r="AD33" s="53">
        <v>1275</v>
      </c>
      <c r="AE33" s="53">
        <v>985</v>
      </c>
      <c r="AF33" s="58">
        <v>1119</v>
      </c>
      <c r="AG33" s="60">
        <f t="shared" si="4"/>
        <v>1164.8709677419354</v>
      </c>
    </row>
    <row r="34" spans="1:33" ht="19.5" customHeight="1">
      <c r="A34" s="19" t="s">
        <v>23</v>
      </c>
      <c r="B34" s="53">
        <v>440</v>
      </c>
      <c r="C34" s="53">
        <v>290</v>
      </c>
      <c r="D34" s="53">
        <v>325</v>
      </c>
      <c r="E34" s="53">
        <v>551</v>
      </c>
      <c r="F34" s="53">
        <v>380</v>
      </c>
      <c r="G34" s="53">
        <v>532</v>
      </c>
      <c r="H34" s="53">
        <v>447</v>
      </c>
      <c r="I34" s="53">
        <v>745</v>
      </c>
      <c r="J34" s="53">
        <v>807</v>
      </c>
      <c r="K34" s="53">
        <v>904</v>
      </c>
      <c r="L34" s="53">
        <v>803</v>
      </c>
      <c r="M34" s="53">
        <v>942</v>
      </c>
      <c r="N34" s="53">
        <v>800</v>
      </c>
      <c r="O34" s="53">
        <v>931</v>
      </c>
      <c r="P34" s="53">
        <v>1079</v>
      </c>
      <c r="Q34" s="53">
        <v>1160</v>
      </c>
      <c r="R34" s="53">
        <v>1153</v>
      </c>
      <c r="S34" s="53">
        <v>1259</v>
      </c>
      <c r="T34" s="53">
        <v>750</v>
      </c>
      <c r="U34" s="16">
        <v>800</v>
      </c>
      <c r="V34" s="16">
        <v>1268</v>
      </c>
      <c r="W34" s="53">
        <v>1387</v>
      </c>
      <c r="X34" s="53">
        <v>1256</v>
      </c>
      <c r="Y34" s="53">
        <v>1413</v>
      </c>
      <c r="Z34" s="53">
        <v>615</v>
      </c>
      <c r="AA34" s="53">
        <v>1585</v>
      </c>
      <c r="AB34" s="53">
        <v>1655</v>
      </c>
      <c r="AC34" s="53">
        <v>1074</v>
      </c>
      <c r="AD34" s="53">
        <v>645</v>
      </c>
      <c r="AE34" s="53">
        <v>450</v>
      </c>
      <c r="AF34" s="58">
        <v>698</v>
      </c>
      <c r="AG34" s="60">
        <f t="shared" si="4"/>
        <v>875.6129032258065</v>
      </c>
    </row>
    <row r="35" spans="1:33" ht="19.5" customHeight="1">
      <c r="A35" s="19" t="s">
        <v>24</v>
      </c>
      <c r="B35" s="53">
        <v>400</v>
      </c>
      <c r="C35" s="53">
        <v>30</v>
      </c>
      <c r="D35" s="53">
        <v>40</v>
      </c>
      <c r="E35" s="53">
        <v>367</v>
      </c>
      <c r="F35" s="53">
        <v>260</v>
      </c>
      <c r="G35" s="53">
        <v>444</v>
      </c>
      <c r="H35" s="53">
        <v>385</v>
      </c>
      <c r="I35" s="53">
        <v>619</v>
      </c>
      <c r="J35" s="53">
        <v>658</v>
      </c>
      <c r="K35" s="53">
        <v>665</v>
      </c>
      <c r="L35" s="53">
        <v>604</v>
      </c>
      <c r="M35" s="53">
        <v>676</v>
      </c>
      <c r="N35" s="53">
        <v>670</v>
      </c>
      <c r="O35" s="53">
        <v>743</v>
      </c>
      <c r="P35" s="53">
        <v>899</v>
      </c>
      <c r="Q35" s="53">
        <v>260</v>
      </c>
      <c r="R35" s="53">
        <v>1038</v>
      </c>
      <c r="S35" s="53">
        <v>1033</v>
      </c>
      <c r="T35" s="53">
        <v>700</v>
      </c>
      <c r="U35" s="16">
        <v>550</v>
      </c>
      <c r="V35" s="16">
        <v>1074</v>
      </c>
      <c r="W35" s="53">
        <v>1122</v>
      </c>
      <c r="X35" s="53">
        <v>1035</v>
      </c>
      <c r="Y35" s="53">
        <v>1239</v>
      </c>
      <c r="Z35" s="53">
        <v>29</v>
      </c>
      <c r="AA35" s="53">
        <v>107</v>
      </c>
      <c r="AB35" s="53">
        <v>125</v>
      </c>
      <c r="AC35" s="53">
        <v>58</v>
      </c>
      <c r="AD35" s="53">
        <v>52</v>
      </c>
      <c r="AE35" s="53">
        <v>46</v>
      </c>
      <c r="AF35" s="58">
        <v>37</v>
      </c>
      <c r="AG35" s="60">
        <f t="shared" si="4"/>
        <v>515</v>
      </c>
    </row>
    <row r="36" spans="1:33" ht="19.5" customHeight="1">
      <c r="A36" s="19" t="s">
        <v>14</v>
      </c>
      <c r="B36" s="1">
        <v>2.4</v>
      </c>
      <c r="C36" s="1">
        <v>2.6</v>
      </c>
      <c r="D36" s="1">
        <v>1.5</v>
      </c>
      <c r="E36" s="1">
        <v>3.1</v>
      </c>
      <c r="F36" s="1">
        <v>2.9</v>
      </c>
      <c r="G36" s="1">
        <v>3.2</v>
      </c>
      <c r="H36" s="1">
        <v>3.4</v>
      </c>
      <c r="I36" s="1">
        <v>3.2</v>
      </c>
      <c r="J36" s="53">
        <v>3.1</v>
      </c>
      <c r="K36" s="1">
        <v>3</v>
      </c>
      <c r="L36" s="1">
        <v>2.9</v>
      </c>
      <c r="M36" s="1">
        <v>3.2</v>
      </c>
      <c r="N36" s="1">
        <v>1.7</v>
      </c>
      <c r="O36" s="1">
        <v>1.4</v>
      </c>
      <c r="P36" s="1">
        <v>2.8</v>
      </c>
      <c r="Q36" s="1">
        <v>3.1</v>
      </c>
      <c r="R36" s="1">
        <v>0</v>
      </c>
      <c r="S36" s="1">
        <v>2.9</v>
      </c>
      <c r="T36" s="1">
        <v>3.3</v>
      </c>
      <c r="U36" s="1">
        <v>3.4</v>
      </c>
      <c r="V36" s="1">
        <v>3.3</v>
      </c>
      <c r="W36" s="1">
        <v>3.4</v>
      </c>
      <c r="X36" s="1">
        <v>1.5</v>
      </c>
      <c r="Y36" s="1">
        <v>0</v>
      </c>
      <c r="Z36" s="1">
        <v>0</v>
      </c>
      <c r="AA36" s="1">
        <v>0</v>
      </c>
      <c r="AB36" s="1">
        <v>2.2</v>
      </c>
      <c r="AC36" s="1">
        <v>1</v>
      </c>
      <c r="AD36" s="1">
        <v>0</v>
      </c>
      <c r="AE36" s="1">
        <v>0</v>
      </c>
      <c r="AF36" s="58">
        <v>0</v>
      </c>
      <c r="AG36" s="35">
        <f t="shared" si="4"/>
        <v>2.0806451612903225</v>
      </c>
    </row>
    <row r="37" spans="1:33" ht="19.5" customHeight="1">
      <c r="A37" s="19"/>
      <c r="B37" s="1"/>
      <c r="C37" s="1"/>
      <c r="D37" s="1"/>
      <c r="E37" s="1"/>
      <c r="F37" s="1"/>
      <c r="G37" s="1"/>
      <c r="H37" s="1"/>
      <c r="I37" s="1"/>
      <c r="J37" s="5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57"/>
      <c r="AG37" s="35"/>
    </row>
    <row r="38" spans="1:33" ht="19.5" customHeight="1">
      <c r="A38" s="19" t="s">
        <v>19</v>
      </c>
      <c r="B38" s="1">
        <v>1.8</v>
      </c>
      <c r="C38" s="1">
        <v>1.3</v>
      </c>
      <c r="D38" s="1">
        <v>1.3</v>
      </c>
      <c r="E38" s="1">
        <v>1.3</v>
      </c>
      <c r="F38" s="1">
        <v>1.3</v>
      </c>
      <c r="G38" s="1">
        <v>1.7</v>
      </c>
      <c r="H38" s="1">
        <v>1.7</v>
      </c>
      <c r="I38" s="1">
        <v>1.7</v>
      </c>
      <c r="J38" s="1">
        <v>1.7</v>
      </c>
      <c r="K38" s="1">
        <v>1.7</v>
      </c>
      <c r="L38" s="1">
        <v>1.7</v>
      </c>
      <c r="M38" s="1">
        <v>1.7</v>
      </c>
      <c r="N38" s="1">
        <v>1.5</v>
      </c>
      <c r="O38" s="1">
        <v>1.3</v>
      </c>
      <c r="P38" s="1">
        <v>1.3</v>
      </c>
      <c r="Q38" s="1">
        <v>1.3</v>
      </c>
      <c r="R38" s="1">
        <v>1.3</v>
      </c>
      <c r="S38" s="1">
        <v>1.3</v>
      </c>
      <c r="T38" s="1">
        <v>1.3</v>
      </c>
      <c r="U38" s="1">
        <v>1.3</v>
      </c>
      <c r="V38" s="1">
        <v>1.3</v>
      </c>
      <c r="W38" s="1">
        <v>1.3</v>
      </c>
      <c r="X38" s="1">
        <v>1.3</v>
      </c>
      <c r="Y38" s="1">
        <v>0.7</v>
      </c>
      <c r="Z38" s="1">
        <v>0.3</v>
      </c>
      <c r="AA38" s="1">
        <v>0.3</v>
      </c>
      <c r="AB38" s="1">
        <v>0.3</v>
      </c>
      <c r="AC38" s="1">
        <v>0.3</v>
      </c>
      <c r="AD38" s="1">
        <v>0.3</v>
      </c>
      <c r="AE38" s="1">
        <v>0.3</v>
      </c>
      <c r="AF38" s="58">
        <v>0.3</v>
      </c>
      <c r="AG38" s="35">
        <f>AVERAGE(B38:AF38)</f>
        <v>1.1677419354838703</v>
      </c>
    </row>
    <row r="39" spans="1:33" ht="19.5" customHeight="1">
      <c r="A39" s="1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57"/>
      <c r="AG39" s="35"/>
    </row>
    <row r="40" spans="1:33" ht="19.5" customHeight="1">
      <c r="A40" s="19" t="s">
        <v>17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58">
        <v>0</v>
      </c>
      <c r="AG40" s="35">
        <f>AVERAGE(B40:AF40)</f>
        <v>0</v>
      </c>
    </row>
    <row r="41" spans="1:33" ht="19.5" customHeight="1">
      <c r="A41" s="19"/>
      <c r="AF41" s="57"/>
      <c r="AG41" s="35"/>
    </row>
    <row r="42" spans="1:33" s="17" customFormat="1" ht="19.5" customHeight="1">
      <c r="A42" s="55" t="s">
        <v>18</v>
      </c>
      <c r="B42" s="1">
        <v>0.5</v>
      </c>
      <c r="C42" s="1">
        <v>0</v>
      </c>
      <c r="D42" s="1">
        <v>0</v>
      </c>
      <c r="E42" s="1">
        <v>0</v>
      </c>
      <c r="F42" s="1">
        <v>0</v>
      </c>
      <c r="G42" s="1">
        <v>0.7</v>
      </c>
      <c r="H42" s="1">
        <v>0.7</v>
      </c>
      <c r="I42" s="1">
        <v>1.3</v>
      </c>
      <c r="J42" s="1">
        <v>1.3</v>
      </c>
      <c r="K42" s="1">
        <v>1.4</v>
      </c>
      <c r="L42" s="1">
        <v>1.3</v>
      </c>
      <c r="M42" s="1">
        <v>1</v>
      </c>
      <c r="N42" s="1">
        <v>0.8</v>
      </c>
      <c r="O42" s="1">
        <v>0.7</v>
      </c>
      <c r="P42" s="1">
        <v>0.7</v>
      </c>
      <c r="Q42" s="1">
        <v>1.7</v>
      </c>
      <c r="R42" s="1">
        <v>1.7</v>
      </c>
      <c r="S42" s="1">
        <v>1.7</v>
      </c>
      <c r="T42" s="1">
        <v>1.7</v>
      </c>
      <c r="U42" s="1">
        <v>1.7</v>
      </c>
      <c r="V42" s="1">
        <v>1.7</v>
      </c>
      <c r="W42" s="1">
        <v>1.7</v>
      </c>
      <c r="X42" s="1">
        <v>1.7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35">
        <f>AVERAGE(B42:AF42)</f>
        <v>0.7741935483870965</v>
      </c>
    </row>
    <row r="43" spans="1:33" s="17" customFormat="1" ht="19.5" customHeight="1">
      <c r="A43" s="5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35"/>
    </row>
    <row r="44" spans="1:33" s="17" customFormat="1" ht="19.5" customHeight="1">
      <c r="A44" s="20" t="s">
        <v>5</v>
      </c>
      <c r="B44" s="10">
        <f>SUM(B46:B52)</f>
        <v>4.6</v>
      </c>
      <c r="C44" s="10">
        <f aca="true" t="shared" si="5" ref="C44:AF44">SUM(C46:C52)</f>
        <v>5</v>
      </c>
      <c r="D44" s="10">
        <f t="shared" si="5"/>
        <v>4.7</v>
      </c>
      <c r="E44" s="10">
        <f t="shared" si="5"/>
        <v>4.6</v>
      </c>
      <c r="F44" s="10">
        <f t="shared" si="5"/>
        <v>4.6</v>
      </c>
      <c r="G44" s="10">
        <f t="shared" si="5"/>
        <v>4.1</v>
      </c>
      <c r="H44" s="10">
        <f t="shared" si="5"/>
        <v>4.6</v>
      </c>
      <c r="I44" s="10">
        <f t="shared" si="5"/>
        <v>4.3</v>
      </c>
      <c r="J44" s="10">
        <f t="shared" si="5"/>
        <v>4.300000000000001</v>
      </c>
      <c r="K44" s="10">
        <f t="shared" si="5"/>
        <v>4.6</v>
      </c>
      <c r="L44" s="10">
        <f t="shared" si="5"/>
        <v>4.9</v>
      </c>
      <c r="M44" s="10">
        <f t="shared" si="5"/>
        <v>4.4</v>
      </c>
      <c r="N44" s="10">
        <f t="shared" si="5"/>
        <v>4.6</v>
      </c>
      <c r="O44" s="10">
        <f t="shared" si="5"/>
        <v>4.6</v>
      </c>
      <c r="P44" s="10">
        <f t="shared" si="5"/>
        <v>4.2</v>
      </c>
      <c r="Q44" s="10">
        <f t="shared" si="5"/>
        <v>4.6</v>
      </c>
      <c r="R44" s="10">
        <f t="shared" si="5"/>
        <v>4.6</v>
      </c>
      <c r="S44" s="10">
        <f t="shared" si="5"/>
        <v>4.7</v>
      </c>
      <c r="T44" s="10">
        <f t="shared" si="5"/>
        <v>3.5</v>
      </c>
      <c r="U44" s="10">
        <f t="shared" si="5"/>
        <v>4</v>
      </c>
      <c r="V44" s="10">
        <f t="shared" si="5"/>
        <v>3.7</v>
      </c>
      <c r="W44" s="10">
        <f t="shared" si="5"/>
        <v>4.1</v>
      </c>
      <c r="X44" s="10">
        <f t="shared" si="5"/>
        <v>4</v>
      </c>
      <c r="Y44" s="10">
        <f t="shared" si="5"/>
        <v>3.9000000000000004</v>
      </c>
      <c r="Z44" s="10">
        <f t="shared" si="5"/>
        <v>3.9</v>
      </c>
      <c r="AA44" s="10">
        <f t="shared" si="5"/>
        <v>4.2</v>
      </c>
      <c r="AB44" s="10">
        <f t="shared" si="5"/>
        <v>4</v>
      </c>
      <c r="AC44" s="10">
        <f t="shared" si="5"/>
        <v>3.7</v>
      </c>
      <c r="AD44" s="10">
        <f t="shared" si="5"/>
        <v>3.6</v>
      </c>
      <c r="AE44" s="10">
        <f t="shared" si="5"/>
        <v>3.8000000000000003</v>
      </c>
      <c r="AF44" s="10">
        <f t="shared" si="5"/>
        <v>2.9000000000000004</v>
      </c>
      <c r="AG44" s="24">
        <f>AVERAGE(B44:AF44)</f>
        <v>4.235483870967743</v>
      </c>
    </row>
    <row r="45" spans="1:33" ht="19.5" customHeight="1">
      <c r="A45" s="22"/>
      <c r="B45" s="1"/>
      <c r="C45" s="1"/>
      <c r="D45" s="11"/>
      <c r="E45" s="1"/>
      <c r="F45" s="11"/>
      <c r="G45" s="11"/>
      <c r="H45" s="1"/>
      <c r="I45" s="1"/>
      <c r="J45" s="1"/>
      <c r="K45" s="1"/>
      <c r="L45" s="1"/>
      <c r="M45" s="1"/>
      <c r="N45" s="1"/>
      <c r="O45" s="1"/>
      <c r="P45" s="1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61"/>
      <c r="AG45" s="36"/>
    </row>
    <row r="46" spans="1:33" ht="19.5" customHeight="1">
      <c r="A46" s="19" t="s">
        <v>15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1</v>
      </c>
      <c r="AA46" s="1">
        <v>0</v>
      </c>
      <c r="AB46" s="1">
        <v>0</v>
      </c>
      <c r="AC46" s="1">
        <v>0</v>
      </c>
      <c r="AD46" s="1">
        <v>0</v>
      </c>
      <c r="AE46" s="1">
        <v>0.8</v>
      </c>
      <c r="AF46" s="61">
        <v>0</v>
      </c>
      <c r="AG46" s="35">
        <f>AVERAGE(B46:AF46)</f>
        <v>0.05806451612903226</v>
      </c>
    </row>
    <row r="47" spans="1:33" ht="19.5" customHeight="1">
      <c r="A47" s="19"/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61"/>
      <c r="AG47" s="35"/>
    </row>
    <row r="48" spans="1:33" ht="19.5" customHeight="1">
      <c r="A48" s="19" t="s">
        <v>16</v>
      </c>
      <c r="B48" s="1">
        <v>2.5</v>
      </c>
      <c r="C48" s="1">
        <v>2.6</v>
      </c>
      <c r="D48" s="1">
        <v>2.6</v>
      </c>
      <c r="E48" s="1">
        <v>2.6</v>
      </c>
      <c r="F48" s="1">
        <v>2.5</v>
      </c>
      <c r="G48" s="1">
        <v>2.5</v>
      </c>
      <c r="H48" s="1">
        <v>2.5</v>
      </c>
      <c r="I48" s="1">
        <v>2</v>
      </c>
      <c r="J48" s="1">
        <v>2.2</v>
      </c>
      <c r="K48" s="1">
        <v>2.8</v>
      </c>
      <c r="L48" s="1">
        <v>2.8</v>
      </c>
      <c r="M48" s="1">
        <v>1.9</v>
      </c>
      <c r="N48" s="1">
        <v>2.8</v>
      </c>
      <c r="O48" s="1">
        <v>2.6</v>
      </c>
      <c r="P48" s="1">
        <v>2.1</v>
      </c>
      <c r="Q48" s="1">
        <v>2.4</v>
      </c>
      <c r="R48" s="1">
        <v>2.4</v>
      </c>
      <c r="S48" s="1">
        <v>2.5</v>
      </c>
      <c r="T48" s="1">
        <v>1.6</v>
      </c>
      <c r="U48" s="1">
        <v>1.8</v>
      </c>
      <c r="V48" s="1">
        <v>1.4</v>
      </c>
      <c r="W48" s="1">
        <v>1.9</v>
      </c>
      <c r="X48" s="1">
        <v>1.9</v>
      </c>
      <c r="Y48" s="1">
        <v>1.8</v>
      </c>
      <c r="Z48" s="6">
        <v>1</v>
      </c>
      <c r="AA48" s="1">
        <v>2</v>
      </c>
      <c r="AB48" s="1">
        <v>1.8</v>
      </c>
      <c r="AC48" s="1">
        <v>1.8</v>
      </c>
      <c r="AD48" s="1">
        <v>1.5</v>
      </c>
      <c r="AE48" s="1">
        <v>0.8</v>
      </c>
      <c r="AF48" s="61">
        <v>0.8</v>
      </c>
      <c r="AG48" s="35">
        <f>AVERAGE(B48:AF48)</f>
        <v>2.077419354838709</v>
      </c>
    </row>
    <row r="49" spans="1:33" ht="19.5" customHeight="1">
      <c r="A49" s="1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61"/>
      <c r="AG49" s="35"/>
    </row>
    <row r="50" spans="1:33" ht="19.5" customHeight="1">
      <c r="A50" s="19" t="s">
        <v>28</v>
      </c>
      <c r="B50" s="1">
        <v>2.1</v>
      </c>
      <c r="C50" s="1">
        <v>2.3</v>
      </c>
      <c r="D50" s="1">
        <v>2.1</v>
      </c>
      <c r="E50" s="1">
        <v>2</v>
      </c>
      <c r="F50" s="1">
        <v>2.1</v>
      </c>
      <c r="G50" s="1">
        <v>1.5</v>
      </c>
      <c r="H50" s="1">
        <v>2.1</v>
      </c>
      <c r="I50" s="1">
        <v>2.3</v>
      </c>
      <c r="J50" s="1">
        <v>2.1</v>
      </c>
      <c r="K50" s="1">
        <v>1.8</v>
      </c>
      <c r="L50" s="1">
        <v>2.1</v>
      </c>
      <c r="M50" s="1">
        <v>2.5</v>
      </c>
      <c r="N50" s="1">
        <v>1.8</v>
      </c>
      <c r="O50" s="1">
        <v>2</v>
      </c>
      <c r="P50" s="1">
        <v>2.1</v>
      </c>
      <c r="Q50" s="1">
        <v>2.2</v>
      </c>
      <c r="R50" s="1">
        <v>2.2</v>
      </c>
      <c r="S50" s="1">
        <v>2.2</v>
      </c>
      <c r="T50" s="1">
        <v>1.9</v>
      </c>
      <c r="U50" s="1">
        <v>2.2</v>
      </c>
      <c r="V50" s="1">
        <v>2.2</v>
      </c>
      <c r="W50" s="1">
        <v>2.2</v>
      </c>
      <c r="X50" s="1">
        <v>2.1</v>
      </c>
      <c r="Y50" s="1">
        <v>2.1</v>
      </c>
      <c r="Z50" s="1">
        <v>1.9</v>
      </c>
      <c r="AA50" s="1">
        <v>2.2</v>
      </c>
      <c r="AB50" s="1">
        <v>2.2</v>
      </c>
      <c r="AC50" s="1">
        <v>1.9</v>
      </c>
      <c r="AD50" s="1">
        <v>2.1</v>
      </c>
      <c r="AE50" s="1">
        <v>2.2</v>
      </c>
      <c r="AF50" s="61">
        <v>2.1</v>
      </c>
      <c r="AG50" s="35">
        <f>AVERAGE(B50:AF50)</f>
        <v>2.090322580645162</v>
      </c>
    </row>
    <row r="51" spans="1:33" ht="19.5" customHeight="1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1"/>
      <c r="AG51" s="35"/>
    </row>
    <row r="52" spans="1:33" ht="19.5" customHeight="1">
      <c r="A52" s="19" t="s">
        <v>17</v>
      </c>
      <c r="B52" s="11">
        <v>0</v>
      </c>
      <c r="C52" s="11">
        <v>0.1</v>
      </c>
      <c r="D52" s="11">
        <v>0</v>
      </c>
      <c r="E52" s="11">
        <v>0</v>
      </c>
      <c r="F52" s="11">
        <v>0</v>
      </c>
      <c r="G52" s="11">
        <v>0.1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0.1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61">
        <v>0</v>
      </c>
      <c r="AG52" s="35">
        <f>AVERAGE(B52:AF52)</f>
        <v>0.009677419354838712</v>
      </c>
    </row>
    <row r="53" spans="1:33" ht="19.5" customHeight="1">
      <c r="A53" s="19"/>
      <c r="AF53" s="61"/>
      <c r="AG53" s="35"/>
    </row>
    <row r="54" spans="1:33" s="12" customFormat="1" ht="19.5" customHeight="1">
      <c r="A54" s="20" t="s">
        <v>29</v>
      </c>
      <c r="B54" s="15">
        <f aca="true" t="shared" si="6" ref="B54:AF54">B56</f>
        <v>1.163</v>
      </c>
      <c r="C54" s="15">
        <f t="shared" si="6"/>
        <v>1.2</v>
      </c>
      <c r="D54" s="15">
        <f t="shared" si="6"/>
        <v>1.1</v>
      </c>
      <c r="E54" s="15">
        <f t="shared" si="6"/>
        <v>1.2</v>
      </c>
      <c r="F54" s="15">
        <f t="shared" si="6"/>
        <v>1.175</v>
      </c>
      <c r="G54" s="15">
        <f t="shared" si="6"/>
        <v>1.172</v>
      </c>
      <c r="H54" s="15">
        <f t="shared" si="6"/>
        <v>1.103</v>
      </c>
      <c r="I54" s="15">
        <f t="shared" si="6"/>
        <v>1.1025</v>
      </c>
      <c r="J54" s="15">
        <f t="shared" si="6"/>
        <v>1.1</v>
      </c>
      <c r="K54" s="15">
        <f t="shared" si="6"/>
        <v>1.1</v>
      </c>
      <c r="L54" s="15">
        <f t="shared" si="6"/>
        <v>1.1</v>
      </c>
      <c r="M54" s="15">
        <f t="shared" si="6"/>
        <v>1.1</v>
      </c>
      <c r="N54" s="15">
        <f t="shared" si="6"/>
        <v>1.2</v>
      </c>
      <c r="O54" s="15">
        <f t="shared" si="6"/>
        <v>1.2</v>
      </c>
      <c r="P54" s="15">
        <f t="shared" si="6"/>
        <v>1.2</v>
      </c>
      <c r="Q54" s="15">
        <f t="shared" si="6"/>
        <v>1.1</v>
      </c>
      <c r="R54" s="15">
        <f t="shared" si="6"/>
        <v>1.2</v>
      </c>
      <c r="S54" s="15">
        <f t="shared" si="6"/>
        <v>1.1</v>
      </c>
      <c r="T54" s="15">
        <f t="shared" si="6"/>
        <v>1.1</v>
      </c>
      <c r="U54" s="15">
        <f t="shared" si="6"/>
        <v>1.1</v>
      </c>
      <c r="V54" s="15">
        <f t="shared" si="6"/>
        <v>1.3</v>
      </c>
      <c r="W54" s="15">
        <f t="shared" si="6"/>
        <v>1</v>
      </c>
      <c r="X54" s="15">
        <f t="shared" si="6"/>
        <v>1</v>
      </c>
      <c r="Y54" s="15">
        <f t="shared" si="6"/>
        <v>0.8</v>
      </c>
      <c r="Z54" s="15">
        <f t="shared" si="6"/>
        <v>0.9</v>
      </c>
      <c r="AA54" s="15">
        <f t="shared" si="6"/>
        <v>0.9</v>
      </c>
      <c r="AB54" s="15">
        <f t="shared" si="6"/>
        <v>0.7</v>
      </c>
      <c r="AC54" s="15">
        <f t="shared" si="6"/>
        <v>0.96</v>
      </c>
      <c r="AD54" s="15">
        <f t="shared" si="6"/>
        <v>0.84</v>
      </c>
      <c r="AE54" s="15">
        <f t="shared" si="6"/>
        <v>0.8</v>
      </c>
      <c r="AF54" s="15">
        <f t="shared" si="6"/>
        <v>0.5</v>
      </c>
      <c r="AG54" s="24">
        <f>AVERAGE(B54:AF54)</f>
        <v>1.0488870967741935</v>
      </c>
    </row>
    <row r="55" spans="1:33" s="33" customFormat="1" ht="19.5" customHeight="1">
      <c r="A55" s="19"/>
      <c r="V55" s="50"/>
      <c r="AF55" s="62"/>
      <c r="AG55" s="35"/>
    </row>
    <row r="56" spans="1:33" ht="19.5" customHeight="1">
      <c r="A56" s="19" t="s">
        <v>16</v>
      </c>
      <c r="B56" s="11">
        <v>1.163</v>
      </c>
      <c r="C56" s="11">
        <v>1.2</v>
      </c>
      <c r="D56" s="11">
        <v>1.1</v>
      </c>
      <c r="E56" s="11">
        <v>1.2</v>
      </c>
      <c r="F56" s="11">
        <v>1.175</v>
      </c>
      <c r="G56" s="11">
        <v>1.172</v>
      </c>
      <c r="H56" s="11">
        <v>1.103</v>
      </c>
      <c r="I56" s="11">
        <v>1.1025</v>
      </c>
      <c r="J56" s="11">
        <v>1.1</v>
      </c>
      <c r="K56" s="11">
        <v>1.1</v>
      </c>
      <c r="L56" s="11">
        <v>1.1</v>
      </c>
      <c r="M56" s="11">
        <v>1.1</v>
      </c>
      <c r="N56" s="11">
        <v>1.2</v>
      </c>
      <c r="O56" s="11">
        <v>1.2</v>
      </c>
      <c r="P56" s="11">
        <v>1.2</v>
      </c>
      <c r="Q56" s="11">
        <v>1.1</v>
      </c>
      <c r="R56" s="11">
        <v>1.2</v>
      </c>
      <c r="S56" s="11">
        <v>1.1</v>
      </c>
      <c r="T56" s="11">
        <v>1.1</v>
      </c>
      <c r="U56" s="11">
        <v>1.1</v>
      </c>
      <c r="V56" s="11">
        <v>1.3</v>
      </c>
      <c r="W56" s="11">
        <v>1</v>
      </c>
      <c r="X56" s="11">
        <v>1</v>
      </c>
      <c r="Y56" s="11">
        <v>0.8</v>
      </c>
      <c r="Z56" s="11">
        <v>0.9</v>
      </c>
      <c r="AA56" s="11">
        <v>0.9</v>
      </c>
      <c r="AB56" s="11">
        <v>0.7</v>
      </c>
      <c r="AC56" s="11">
        <v>0.96</v>
      </c>
      <c r="AD56" s="11">
        <v>0.84</v>
      </c>
      <c r="AE56" s="11">
        <v>0.8</v>
      </c>
      <c r="AF56" s="61">
        <v>0.5</v>
      </c>
      <c r="AG56" s="35">
        <f>AVERAGE(B56:AF56)</f>
        <v>1.0488870967741935</v>
      </c>
    </row>
    <row r="57" spans="1:33" ht="19.5" customHeight="1">
      <c r="A57" s="19"/>
      <c r="AF57" s="61"/>
      <c r="AG57" s="36"/>
    </row>
    <row r="58" spans="1:33" s="12" customFormat="1" ht="19.5" customHeight="1">
      <c r="A58" s="23"/>
      <c r="V58" s="56"/>
      <c r="AF58" s="59"/>
      <c r="AG58" s="38"/>
    </row>
    <row r="59" spans="1:33" ht="19.5" customHeight="1">
      <c r="A59" s="19"/>
      <c r="AF59" s="57"/>
      <c r="AG59" s="39"/>
    </row>
    <row r="60" spans="1:33" s="33" customFormat="1" ht="19.5" customHeight="1">
      <c r="A60" s="19" t="s">
        <v>25</v>
      </c>
      <c r="B60" s="44">
        <f aca="true" t="shared" si="7" ref="B60:I60">SUM(B8+B15+B27+B44+B54)</f>
        <v>82.98299999999999</v>
      </c>
      <c r="C60" s="44">
        <f t="shared" si="7"/>
        <v>86.05900000000001</v>
      </c>
      <c r="D60" s="44">
        <f t="shared" si="7"/>
        <v>85.683</v>
      </c>
      <c r="E60" s="44">
        <f t="shared" si="7"/>
        <v>80.206</v>
      </c>
      <c r="F60" s="44">
        <f t="shared" si="7"/>
        <v>80.63499999999999</v>
      </c>
      <c r="G60" s="44">
        <f t="shared" si="7"/>
        <v>75.448</v>
      </c>
      <c r="H60" s="44">
        <f t="shared" si="7"/>
        <v>77.53199999999998</v>
      </c>
      <c r="I60" s="44">
        <f t="shared" si="7"/>
        <v>75.022744</v>
      </c>
      <c r="J60" s="44">
        <f>SUM(J8+J15+J27+J44+J54)</f>
        <v>73.833</v>
      </c>
      <c r="K60" s="44">
        <f aca="true" t="shared" si="8" ref="K60:AF60">SUM(K8+K15+K27+K44+K54)</f>
        <v>72.59999999999998</v>
      </c>
      <c r="L60" s="44">
        <f t="shared" si="8"/>
        <v>72.291</v>
      </c>
      <c r="M60" s="44">
        <f t="shared" si="8"/>
        <v>76.3</v>
      </c>
      <c r="N60" s="44">
        <f t="shared" si="8"/>
        <v>74.14999999999999</v>
      </c>
      <c r="O60" s="44">
        <f t="shared" si="8"/>
        <v>78.39399999999999</v>
      </c>
      <c r="P60" s="44">
        <f t="shared" si="8"/>
        <v>75.4</v>
      </c>
      <c r="Q60" s="44">
        <f t="shared" si="8"/>
        <v>77.1</v>
      </c>
      <c r="R60" s="44">
        <f t="shared" si="8"/>
        <v>71.39999999999999</v>
      </c>
      <c r="S60" s="44">
        <f t="shared" si="8"/>
        <v>73.6</v>
      </c>
      <c r="T60" s="1">
        <f t="shared" si="8"/>
        <v>71.5</v>
      </c>
      <c r="U60" s="1">
        <f t="shared" si="8"/>
        <v>72.3</v>
      </c>
      <c r="V60" s="1">
        <f t="shared" si="8"/>
        <v>72.4</v>
      </c>
      <c r="W60" s="1">
        <f t="shared" si="8"/>
        <v>77.49999999999999</v>
      </c>
      <c r="X60" s="44">
        <f t="shared" si="8"/>
        <v>72.22</v>
      </c>
      <c r="Y60" s="44">
        <f t="shared" si="8"/>
        <v>66.11800000000001</v>
      </c>
      <c r="Z60" s="44">
        <f t="shared" si="8"/>
        <v>64.645</v>
      </c>
      <c r="AA60" s="44">
        <f t="shared" si="8"/>
        <v>70.40000000000002</v>
      </c>
      <c r="AB60" s="44">
        <f t="shared" si="8"/>
        <v>69.36800000000001</v>
      </c>
      <c r="AC60" s="44">
        <f t="shared" si="8"/>
        <v>63.90800000000001</v>
      </c>
      <c r="AD60" s="44">
        <f t="shared" si="8"/>
        <v>65.44</v>
      </c>
      <c r="AE60" s="44">
        <f t="shared" si="8"/>
        <v>61.3</v>
      </c>
      <c r="AF60" s="44">
        <f t="shared" si="8"/>
        <v>58.1</v>
      </c>
      <c r="AG60" s="35">
        <f>AVERAGE(B60:AF60)</f>
        <v>73.34954012903226</v>
      </c>
    </row>
    <row r="61" spans="1:33" ht="19.5" customHeight="1">
      <c r="A61" s="19"/>
      <c r="B61" s="45"/>
      <c r="C61" s="46"/>
      <c r="D61" s="45"/>
      <c r="E61" s="44"/>
      <c r="F61" s="45"/>
      <c r="G61" s="45"/>
      <c r="H61" s="44"/>
      <c r="I61" s="44"/>
      <c r="J61" s="44"/>
      <c r="K61" s="1"/>
      <c r="L61" s="44"/>
      <c r="M61" s="44"/>
      <c r="N61" s="44"/>
      <c r="O61" s="44"/>
      <c r="P61" s="44"/>
      <c r="Q61" s="44"/>
      <c r="R61" s="44"/>
      <c r="S61" s="1"/>
      <c r="T61" s="1"/>
      <c r="U61" s="1"/>
      <c r="V61" s="1"/>
      <c r="W61" s="1"/>
      <c r="X61" s="44"/>
      <c r="Y61" s="44"/>
      <c r="Z61" s="44"/>
      <c r="AA61" s="44"/>
      <c r="AB61" s="44"/>
      <c r="AC61" s="44"/>
      <c r="AD61" s="44"/>
      <c r="AE61" s="44"/>
      <c r="AF61" s="47"/>
      <c r="AG61" s="35"/>
    </row>
    <row r="62" spans="1:33" ht="19.5" customHeight="1">
      <c r="A62" s="19" t="s">
        <v>26</v>
      </c>
      <c r="B62" s="47">
        <f aca="true" t="shared" si="9" ref="B62:AF62">-SUM(B23+B25+B40+B42+B50+B52)</f>
        <v>-5.664</v>
      </c>
      <c r="C62" s="47">
        <f t="shared" si="9"/>
        <v>-5.68</v>
      </c>
      <c r="D62" s="47">
        <f t="shared" si="9"/>
        <v>-5.52</v>
      </c>
      <c r="E62" s="47">
        <f t="shared" si="9"/>
        <v>-5.375</v>
      </c>
      <c r="F62" s="47">
        <f t="shared" si="9"/>
        <v>-5.396000000000001</v>
      </c>
      <c r="G62" s="47">
        <f t="shared" si="9"/>
        <v>-4.4959999999999996</v>
      </c>
      <c r="H62" s="47">
        <f t="shared" si="9"/>
        <v>-3.749</v>
      </c>
      <c r="I62" s="47">
        <f t="shared" si="9"/>
        <v>-4.200244</v>
      </c>
      <c r="J62" s="47">
        <f t="shared" si="9"/>
        <v>-5.300000000000001</v>
      </c>
      <c r="K62" s="47">
        <f t="shared" si="9"/>
        <v>-5.1</v>
      </c>
      <c r="L62" s="47">
        <f t="shared" si="9"/>
        <v>-5.300000000000001</v>
      </c>
      <c r="M62" s="47">
        <f t="shared" si="9"/>
        <v>-5.4</v>
      </c>
      <c r="N62" s="47">
        <f t="shared" si="9"/>
        <v>-4.1</v>
      </c>
      <c r="O62" s="47">
        <f t="shared" si="9"/>
        <v>-4.653</v>
      </c>
      <c r="P62" s="47">
        <f t="shared" si="9"/>
        <v>-4.800000000000001</v>
      </c>
      <c r="Q62" s="47">
        <f t="shared" si="9"/>
        <v>-5.8</v>
      </c>
      <c r="R62" s="47">
        <f t="shared" si="9"/>
        <v>-5.8</v>
      </c>
      <c r="S62" s="47">
        <f t="shared" si="9"/>
        <v>-5.9</v>
      </c>
      <c r="T62" s="11">
        <f t="shared" si="9"/>
        <v>-5.6</v>
      </c>
      <c r="U62" s="11">
        <f t="shared" si="9"/>
        <v>-5.8</v>
      </c>
      <c r="V62" s="11">
        <f t="shared" si="9"/>
        <v>-6</v>
      </c>
      <c r="W62" s="11">
        <f t="shared" si="9"/>
        <v>-5.8</v>
      </c>
      <c r="X62" s="47">
        <f t="shared" si="9"/>
        <v>-5.699999999999999</v>
      </c>
      <c r="Y62" s="47">
        <f t="shared" si="9"/>
        <v>-3.298</v>
      </c>
      <c r="Z62" s="47">
        <f t="shared" si="9"/>
        <v>-3.495</v>
      </c>
      <c r="AA62" s="47">
        <f t="shared" si="9"/>
        <v>-3.5</v>
      </c>
      <c r="AB62" s="47">
        <f t="shared" si="9"/>
        <v>-2.5</v>
      </c>
      <c r="AC62" s="47">
        <f t="shared" si="9"/>
        <v>-2.5</v>
      </c>
      <c r="AD62" s="47">
        <f t="shared" si="9"/>
        <v>-2.6</v>
      </c>
      <c r="AE62" s="47">
        <f t="shared" si="9"/>
        <v>-2.7</v>
      </c>
      <c r="AF62" s="47">
        <f t="shared" si="9"/>
        <v>-2.2</v>
      </c>
      <c r="AG62" s="35">
        <f>AVERAGE(B62:AF62)</f>
        <v>-4.642782064516128</v>
      </c>
    </row>
    <row r="63" spans="1:33" ht="19.5" customHeight="1">
      <c r="A63" s="19"/>
      <c r="B63" s="6"/>
      <c r="C63" s="6"/>
      <c r="D63" s="14"/>
      <c r="E63" s="1"/>
      <c r="F63" s="6"/>
      <c r="G63" s="6"/>
      <c r="H63" s="1"/>
      <c r="I63" s="1"/>
      <c r="J63" s="1"/>
      <c r="K63" s="1"/>
      <c r="L63" s="1"/>
      <c r="M63" s="1"/>
      <c r="N63" s="1"/>
      <c r="O63" s="1"/>
      <c r="P63" s="1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57"/>
      <c r="AG63" s="36"/>
    </row>
    <row r="64" spans="1:33" s="17" customFormat="1" ht="19.5" customHeight="1">
      <c r="A64" s="20" t="s">
        <v>10</v>
      </c>
      <c r="B64" s="10">
        <f aca="true" t="shared" si="10" ref="B64:AF64">SUM(B60:B62)</f>
        <v>77.31899999999999</v>
      </c>
      <c r="C64" s="10">
        <f t="shared" si="10"/>
        <v>80.37900000000002</v>
      </c>
      <c r="D64" s="10">
        <f t="shared" si="10"/>
        <v>80.16300000000001</v>
      </c>
      <c r="E64" s="10">
        <f t="shared" si="10"/>
        <v>74.831</v>
      </c>
      <c r="F64" s="10">
        <f t="shared" si="10"/>
        <v>75.23899999999999</v>
      </c>
      <c r="G64" s="10">
        <f t="shared" si="10"/>
        <v>70.952</v>
      </c>
      <c r="H64" s="10">
        <f t="shared" si="10"/>
        <v>73.78299999999999</v>
      </c>
      <c r="I64" s="10">
        <f t="shared" si="10"/>
        <v>70.8225</v>
      </c>
      <c r="J64" s="10">
        <f t="shared" si="10"/>
        <v>68.533</v>
      </c>
      <c r="K64" s="10">
        <f t="shared" si="10"/>
        <v>67.49999999999999</v>
      </c>
      <c r="L64" s="10">
        <f t="shared" si="10"/>
        <v>66.991</v>
      </c>
      <c r="M64" s="10">
        <f t="shared" si="10"/>
        <v>70.89999999999999</v>
      </c>
      <c r="N64" s="10">
        <f t="shared" si="10"/>
        <v>70.05</v>
      </c>
      <c r="O64" s="10">
        <f t="shared" si="10"/>
        <v>73.74099999999999</v>
      </c>
      <c r="P64" s="10">
        <f t="shared" si="10"/>
        <v>70.60000000000001</v>
      </c>
      <c r="Q64" s="10">
        <f t="shared" si="10"/>
        <v>71.3</v>
      </c>
      <c r="R64" s="10">
        <f t="shared" si="10"/>
        <v>65.6</v>
      </c>
      <c r="S64" s="10">
        <f t="shared" si="10"/>
        <v>67.69999999999999</v>
      </c>
      <c r="T64" s="10">
        <f t="shared" si="10"/>
        <v>65.9</v>
      </c>
      <c r="U64" s="10">
        <f t="shared" si="10"/>
        <v>66.5</v>
      </c>
      <c r="V64" s="10">
        <f t="shared" si="10"/>
        <v>66.4</v>
      </c>
      <c r="W64" s="10">
        <f t="shared" si="10"/>
        <v>71.69999999999999</v>
      </c>
      <c r="X64" s="10">
        <f t="shared" si="10"/>
        <v>66.52</v>
      </c>
      <c r="Y64" s="10">
        <f t="shared" si="10"/>
        <v>62.82000000000001</v>
      </c>
      <c r="Z64" s="10">
        <f t="shared" si="10"/>
        <v>61.15</v>
      </c>
      <c r="AA64" s="10">
        <f t="shared" si="10"/>
        <v>66.90000000000002</v>
      </c>
      <c r="AB64" s="10">
        <f t="shared" si="10"/>
        <v>66.86800000000001</v>
      </c>
      <c r="AC64" s="10">
        <f t="shared" si="10"/>
        <v>61.40800000000001</v>
      </c>
      <c r="AD64" s="10">
        <f t="shared" si="10"/>
        <v>62.839999999999996</v>
      </c>
      <c r="AE64" s="10">
        <f t="shared" si="10"/>
        <v>58.599999999999994</v>
      </c>
      <c r="AF64" s="10">
        <f t="shared" si="10"/>
        <v>55.9</v>
      </c>
      <c r="AG64" s="24">
        <f>AVERAGE(B64:AF64)</f>
        <v>68.70675806451612</v>
      </c>
    </row>
    <row r="65" ht="19.5" customHeight="1">
      <c r="AG65" s="31"/>
    </row>
    <row r="66" spans="1:34" ht="19.5" customHeight="1">
      <c r="A66" s="13" t="s">
        <v>27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31"/>
      <c r="U66" s="31"/>
      <c r="V66" s="31"/>
      <c r="W66" s="31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3" ht="19.5" customHeight="1">
      <c r="A67" s="30"/>
      <c r="B67" s="7"/>
      <c r="C67" s="28"/>
      <c r="D67" s="28"/>
      <c r="E67" s="28"/>
      <c r="F67" s="28"/>
      <c r="G67" s="28"/>
      <c r="H67" s="6"/>
      <c r="I67" s="1"/>
      <c r="J67" s="1"/>
      <c r="K67" s="1"/>
      <c r="L67" s="1"/>
      <c r="M67" s="1"/>
      <c r="N67" s="1"/>
      <c r="O67" s="1"/>
      <c r="P67" s="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:33" ht="19.5" customHeight="1">
      <c r="A68" s="32"/>
      <c r="B68" s="5"/>
      <c r="C68" s="5"/>
      <c r="D68" s="5"/>
      <c r="E68" s="5"/>
      <c r="F68" s="5"/>
      <c r="G68" s="5"/>
      <c r="H68" s="5"/>
      <c r="I68" s="4"/>
      <c r="J68" s="4"/>
      <c r="K68" s="4"/>
      <c r="L68" s="4"/>
      <c r="M68" s="4"/>
      <c r="N68" s="4"/>
      <c r="O68" s="4"/>
      <c r="P68" s="4"/>
      <c r="Q68" s="6"/>
      <c r="R68" s="6"/>
      <c r="S68" s="5"/>
      <c r="T68" s="5"/>
      <c r="U68" s="5"/>
      <c r="V68" s="5"/>
      <c r="W68" s="5"/>
      <c r="X68" s="5"/>
      <c r="Y68" s="5"/>
      <c r="Z68" s="4"/>
      <c r="AA68" s="4"/>
      <c r="AB68" s="4"/>
      <c r="AC68" s="4"/>
      <c r="AD68" s="4"/>
      <c r="AE68" s="4"/>
      <c r="AF68" s="4"/>
      <c r="AG68" s="31"/>
    </row>
  </sheetData>
  <mergeCells count="3">
    <mergeCell ref="A1:AG1"/>
    <mergeCell ref="A2:AG2"/>
    <mergeCell ref="A3:AG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view="pageBreakPreview" zoomScale="50" zoomScaleNormal="75" zoomScaleSheetLayoutView="50" workbookViewId="0" topLeftCell="A7">
      <selection activeCell="A28" sqref="A28"/>
    </sheetView>
  </sheetViews>
  <sheetFormatPr defaultColWidth="8.88671875" defaultRowHeight="19.5" customHeight="1"/>
  <cols>
    <col min="1" max="1" width="45.88671875" style="26" customWidth="1"/>
    <col min="2" max="8" width="7.77734375" style="26" customWidth="1"/>
    <col min="9" max="9" width="9.21484375" style="26" customWidth="1"/>
    <col min="10" max="17" width="8.4453125" style="26" bestFit="1" customWidth="1"/>
    <col min="18" max="18" width="7.77734375" style="26" customWidth="1"/>
    <col min="19" max="21" width="8.4453125" style="26" bestFit="1" customWidth="1"/>
    <col min="22" max="22" width="8.4453125" style="43" bestFit="1" customWidth="1"/>
    <col min="23" max="23" width="8.4453125" style="26" bestFit="1" customWidth="1"/>
    <col min="24" max="25" width="9.77734375" style="26" bestFit="1" customWidth="1"/>
    <col min="26" max="26" width="8.4453125" style="26" bestFit="1" customWidth="1"/>
    <col min="27" max="32" width="8.4453125" style="26" customWidth="1"/>
    <col min="33" max="16384" width="8.88671875" style="26" customWidth="1"/>
  </cols>
  <sheetData>
    <row r="1" spans="1:32" ht="19.5" customHeight="1">
      <c r="A1" s="69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9.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19.5" customHeight="1">
      <c r="A3" s="71">
        <v>37500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</row>
    <row r="4" spans="1:32" ht="19.5" customHeight="1">
      <c r="A4" s="2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42" customFormat="1" ht="19.5" customHeight="1">
      <c r="A5" s="4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41" t="s">
        <v>9</v>
      </c>
    </row>
    <row r="6" spans="1:32" s="43" customFormat="1" ht="19.5" customHeight="1">
      <c r="A6" s="18" t="s">
        <v>6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8">
        <v>16</v>
      </c>
      <c r="R6" s="8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37"/>
    </row>
    <row r="7" spans="1:32" ht="19.5" customHeight="1">
      <c r="A7" s="19"/>
      <c r="B7" s="2" t="s">
        <v>35</v>
      </c>
      <c r="C7" s="2" t="s">
        <v>34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36</v>
      </c>
      <c r="I7" s="2" t="s">
        <v>35</v>
      </c>
      <c r="J7" s="2" t="s">
        <v>34</v>
      </c>
      <c r="K7" s="2" t="s">
        <v>30</v>
      </c>
      <c r="L7" s="2" t="s">
        <v>31</v>
      </c>
      <c r="M7" s="2" t="s">
        <v>32</v>
      </c>
      <c r="N7" s="2" t="s">
        <v>33</v>
      </c>
      <c r="O7" s="2" t="s">
        <v>36</v>
      </c>
      <c r="P7" s="2" t="s">
        <v>35</v>
      </c>
      <c r="Q7" s="29" t="s">
        <v>34</v>
      </c>
      <c r="R7" s="29" t="s">
        <v>30</v>
      </c>
      <c r="S7" s="3" t="s">
        <v>31</v>
      </c>
      <c r="T7" s="3" t="s">
        <v>32</v>
      </c>
      <c r="U7" s="3" t="s">
        <v>33</v>
      </c>
      <c r="V7" s="3" t="s">
        <v>36</v>
      </c>
      <c r="W7" s="3" t="s">
        <v>35</v>
      </c>
      <c r="X7" s="3" t="s">
        <v>34</v>
      </c>
      <c r="Y7" s="3" t="s">
        <v>30</v>
      </c>
      <c r="Z7" s="29" t="s">
        <v>31</v>
      </c>
      <c r="AA7" s="29" t="s">
        <v>32</v>
      </c>
      <c r="AB7" s="29" t="s">
        <v>33</v>
      </c>
      <c r="AC7" s="29" t="s">
        <v>36</v>
      </c>
      <c r="AD7" s="29" t="s">
        <v>35</v>
      </c>
      <c r="AE7" s="29" t="s">
        <v>34</v>
      </c>
      <c r="AF7" s="34"/>
    </row>
    <row r="8" spans="1:32" s="12" customFormat="1" ht="19.5" customHeight="1">
      <c r="A8" s="20" t="s">
        <v>1</v>
      </c>
      <c r="B8" s="10">
        <v>19.5</v>
      </c>
      <c r="C8" s="10">
        <v>21</v>
      </c>
      <c r="D8" s="10">
        <v>21</v>
      </c>
      <c r="E8" s="10">
        <v>22</v>
      </c>
      <c r="F8" s="63">
        <v>22</v>
      </c>
      <c r="G8" s="10">
        <v>19.9</v>
      </c>
      <c r="H8" s="10">
        <v>20.5</v>
      </c>
      <c r="I8" s="10">
        <v>19.5</v>
      </c>
      <c r="J8" s="10">
        <v>21.7</v>
      </c>
      <c r="K8" s="10">
        <v>23.2</v>
      </c>
      <c r="L8" s="10">
        <v>23.5</v>
      </c>
      <c r="M8" s="10">
        <v>22.9</v>
      </c>
      <c r="N8" s="10">
        <v>23.1</v>
      </c>
      <c r="O8" s="10">
        <v>22.7</v>
      </c>
      <c r="P8" s="10">
        <v>22.8</v>
      </c>
      <c r="Q8" s="10">
        <v>22.9</v>
      </c>
      <c r="R8" s="10">
        <v>24.6</v>
      </c>
      <c r="S8" s="10">
        <v>23.2</v>
      </c>
      <c r="T8" s="10">
        <v>23.9</v>
      </c>
      <c r="U8" s="10">
        <v>22.5</v>
      </c>
      <c r="V8" s="10">
        <v>22.6</v>
      </c>
      <c r="W8" s="10">
        <v>23.1</v>
      </c>
      <c r="X8" s="10">
        <v>24.8</v>
      </c>
      <c r="Y8" s="63">
        <v>24.8</v>
      </c>
      <c r="Z8" s="63">
        <v>24.8</v>
      </c>
      <c r="AA8" s="63">
        <v>22.9</v>
      </c>
      <c r="AB8" s="10">
        <v>21.1</v>
      </c>
      <c r="AC8" s="10">
        <v>20.7</v>
      </c>
      <c r="AD8" s="10">
        <v>20.7</v>
      </c>
      <c r="AE8" s="10">
        <v>22.1</v>
      </c>
      <c r="AF8" s="24">
        <f>AVERAGE(B8:AE8)</f>
        <v>22.333333333333332</v>
      </c>
    </row>
    <row r="9" spans="1:32" ht="19.5" customHeight="1">
      <c r="A9" s="19" t="s">
        <v>39</v>
      </c>
      <c r="B9" s="49">
        <v>216.5</v>
      </c>
      <c r="C9" s="49">
        <v>216.8</v>
      </c>
      <c r="D9" s="49">
        <v>217</v>
      </c>
      <c r="E9" s="49">
        <v>217.2</v>
      </c>
      <c r="F9" s="64">
        <v>217.4</v>
      </c>
      <c r="G9" s="64">
        <v>217.6</v>
      </c>
      <c r="H9" s="64">
        <v>217.6</v>
      </c>
      <c r="I9" s="49">
        <v>217.7</v>
      </c>
      <c r="J9" s="49">
        <v>217.9</v>
      </c>
      <c r="K9" s="49">
        <f>220-1.9</f>
        <v>218.1</v>
      </c>
      <c r="L9" s="49">
        <v>218.3</v>
      </c>
      <c r="M9" s="49">
        <v>218.3</v>
      </c>
      <c r="N9" s="49">
        <v>218.1</v>
      </c>
      <c r="O9" s="49">
        <v>217.9</v>
      </c>
      <c r="P9" s="49">
        <f>220-2.25</f>
        <v>217.75</v>
      </c>
      <c r="Q9" s="49">
        <v>217.8</v>
      </c>
      <c r="R9" s="49">
        <f>220-(2+(1/6))</f>
        <v>217.83333333333334</v>
      </c>
      <c r="S9" s="49">
        <v>217.8</v>
      </c>
      <c r="T9" s="49">
        <v>217.8</v>
      </c>
      <c r="U9" s="49">
        <f>220-2.2</f>
        <v>217.8</v>
      </c>
      <c r="V9" s="49">
        <f>220-2.4</f>
        <v>217.6</v>
      </c>
      <c r="W9" s="49">
        <v>217.3</v>
      </c>
      <c r="X9" s="49">
        <v>217.3</v>
      </c>
      <c r="Y9" s="64">
        <f>220-2.7</f>
        <v>217.3</v>
      </c>
      <c r="Z9" s="64">
        <f>220-2.8</f>
        <v>217.2</v>
      </c>
      <c r="AA9" s="64">
        <f>220-2.8</f>
        <v>217.2</v>
      </c>
      <c r="AB9" s="64">
        <v>217.6</v>
      </c>
      <c r="AC9" s="64">
        <v>218</v>
      </c>
      <c r="AD9" s="49">
        <f>220-1.75</f>
        <v>218.25</v>
      </c>
      <c r="AE9" s="49">
        <v>218.6</v>
      </c>
      <c r="AF9" s="35">
        <f>AVERAGE(B9:AE9)</f>
        <v>217.6511111111112</v>
      </c>
    </row>
    <row r="10" spans="1:32" ht="19.5" customHeight="1">
      <c r="A10" s="19" t="s">
        <v>42</v>
      </c>
      <c r="B10" s="49">
        <v>0</v>
      </c>
      <c r="C10" s="49">
        <v>0</v>
      </c>
      <c r="D10" s="49">
        <v>0</v>
      </c>
      <c r="E10" s="49">
        <v>0</v>
      </c>
      <c r="F10" s="64">
        <v>0</v>
      </c>
      <c r="G10" s="64">
        <v>0</v>
      </c>
      <c r="H10" s="64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49">
        <v>0</v>
      </c>
      <c r="AE10" s="49">
        <v>0</v>
      </c>
      <c r="AF10" s="35">
        <f>AVERAGE(B10:AE10)</f>
        <v>0</v>
      </c>
    </row>
    <row r="11" spans="1:32" ht="19.5" customHeight="1">
      <c r="A11" s="19" t="s">
        <v>21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35"/>
    </row>
    <row r="12" spans="1:32" ht="19.5" customHeight="1">
      <c r="A12" s="19"/>
      <c r="B12" s="49"/>
      <c r="C12" s="49"/>
      <c r="D12" s="49"/>
      <c r="E12" s="49"/>
      <c r="F12" s="65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35"/>
    </row>
    <row r="13" spans="1:32" ht="19.5" customHeight="1">
      <c r="A13" s="19" t="s">
        <v>11</v>
      </c>
      <c r="B13" s="49"/>
      <c r="C13" s="49"/>
      <c r="D13" s="49"/>
      <c r="E13" s="49"/>
      <c r="F13" s="65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35"/>
    </row>
    <row r="14" spans="1:32" ht="19.5" customHeight="1">
      <c r="A14" s="19"/>
      <c r="B14" s="11"/>
      <c r="C14" s="11"/>
      <c r="D14" s="11"/>
      <c r="E14" s="1"/>
      <c r="F14" s="1"/>
      <c r="G14" s="1"/>
      <c r="H14" s="1"/>
      <c r="I14" s="1"/>
      <c r="J14" s="11"/>
      <c r="K14" s="11"/>
      <c r="L14" s="1"/>
      <c r="M14" s="1"/>
      <c r="N14" s="1"/>
      <c r="O14" s="1"/>
      <c r="P14" s="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36"/>
    </row>
    <row r="15" spans="1:32" s="12" customFormat="1" ht="19.5" customHeight="1">
      <c r="A15" s="20" t="s">
        <v>2</v>
      </c>
      <c r="B15" s="10">
        <f aca="true" t="shared" si="0" ref="B15:AD15">SUM(B17:B25)</f>
        <v>15.4</v>
      </c>
      <c r="C15" s="10">
        <f t="shared" si="0"/>
        <v>16.6</v>
      </c>
      <c r="D15" s="10">
        <f t="shared" si="0"/>
        <v>16.3</v>
      </c>
      <c r="E15" s="10">
        <f t="shared" si="0"/>
        <v>17.7</v>
      </c>
      <c r="F15" s="10">
        <f t="shared" si="0"/>
        <v>17.825</v>
      </c>
      <c r="G15" s="10">
        <f t="shared" si="0"/>
        <v>18.725</v>
      </c>
      <c r="H15" s="10">
        <f t="shared" si="0"/>
        <v>20.525</v>
      </c>
      <c r="I15" s="10">
        <f t="shared" si="0"/>
        <v>19.1</v>
      </c>
      <c r="J15" s="10">
        <f>SUM(J17:J25)</f>
        <v>19.1</v>
      </c>
      <c r="K15" s="10">
        <f t="shared" si="0"/>
        <v>19.6</v>
      </c>
      <c r="L15" s="10">
        <f t="shared" si="0"/>
        <v>18.200000000000003</v>
      </c>
      <c r="M15" s="10">
        <f t="shared" si="0"/>
        <v>16.939999999999998</v>
      </c>
      <c r="N15" s="10">
        <f t="shared" si="0"/>
        <v>16.62</v>
      </c>
      <c r="O15" s="10">
        <f t="shared" si="0"/>
        <v>19.41</v>
      </c>
      <c r="P15" s="10">
        <f t="shared" si="0"/>
        <v>17.28</v>
      </c>
      <c r="Q15" s="10">
        <f t="shared" si="0"/>
        <v>17.28</v>
      </c>
      <c r="R15" s="10">
        <f t="shared" si="0"/>
        <v>15.219999999999999</v>
      </c>
      <c r="S15" s="10">
        <f t="shared" si="0"/>
        <v>17.8</v>
      </c>
      <c r="T15" s="10">
        <f t="shared" si="0"/>
        <v>17.5</v>
      </c>
      <c r="U15" s="10">
        <f t="shared" si="0"/>
        <v>17.53</v>
      </c>
      <c r="V15" s="10">
        <f t="shared" si="0"/>
        <v>17.5</v>
      </c>
      <c r="W15" s="10">
        <f t="shared" si="0"/>
        <v>17.330000000000002</v>
      </c>
      <c r="X15" s="10">
        <f t="shared" si="0"/>
        <v>17.2</v>
      </c>
      <c r="Y15" s="10">
        <f t="shared" si="0"/>
        <v>17.6</v>
      </c>
      <c r="Z15" s="10">
        <f t="shared" si="0"/>
        <v>17.6</v>
      </c>
      <c r="AA15" s="10">
        <f t="shared" si="0"/>
        <v>17.61</v>
      </c>
      <c r="AB15" s="10">
        <f t="shared" si="0"/>
        <v>17.44</v>
      </c>
      <c r="AC15" s="10">
        <f t="shared" si="0"/>
        <v>17.81</v>
      </c>
      <c r="AD15" s="10">
        <f t="shared" si="0"/>
        <v>16.22</v>
      </c>
      <c r="AE15" s="63">
        <v>16.2</v>
      </c>
      <c r="AF15" s="24">
        <f>AVERAGE(B15:AE15)</f>
        <v>17.57216666666667</v>
      </c>
    </row>
    <row r="16" spans="1:32" ht="19.5" customHeight="1">
      <c r="A16" s="1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51"/>
      <c r="AF16" s="35"/>
    </row>
    <row r="17" spans="1:32" ht="19.5" customHeight="1">
      <c r="A17" s="19" t="s">
        <v>12</v>
      </c>
      <c r="B17" s="1">
        <v>14.4</v>
      </c>
      <c r="C17" s="1">
        <v>15.6</v>
      </c>
      <c r="D17" s="1">
        <v>15.2</v>
      </c>
      <c r="E17" s="1">
        <v>15.5</v>
      </c>
      <c r="F17" s="1">
        <v>15.7</v>
      </c>
      <c r="G17" s="1">
        <v>16.6</v>
      </c>
      <c r="H17" s="1">
        <v>18.4</v>
      </c>
      <c r="I17" s="1">
        <v>16.9</v>
      </c>
      <c r="J17" s="1">
        <v>16.9</v>
      </c>
      <c r="K17" s="1">
        <v>17.5</v>
      </c>
      <c r="L17" s="1">
        <v>16</v>
      </c>
      <c r="M17" s="1">
        <v>15.2</v>
      </c>
      <c r="N17" s="1">
        <v>14.95</v>
      </c>
      <c r="O17" s="1">
        <v>17.77</v>
      </c>
      <c r="P17" s="1">
        <v>15.64</v>
      </c>
      <c r="Q17" s="1">
        <v>15.64</v>
      </c>
      <c r="R17" s="1">
        <v>13.6</v>
      </c>
      <c r="S17" s="1">
        <v>16.3</v>
      </c>
      <c r="T17" s="1">
        <v>16</v>
      </c>
      <c r="U17" s="1">
        <v>16</v>
      </c>
      <c r="V17" s="1">
        <v>16</v>
      </c>
      <c r="W17" s="1">
        <v>15.8</v>
      </c>
      <c r="X17" s="1">
        <v>15.7</v>
      </c>
      <c r="Y17" s="1">
        <v>16.1</v>
      </c>
      <c r="Z17" s="1">
        <v>16.1</v>
      </c>
      <c r="AA17" s="1">
        <v>16.1</v>
      </c>
      <c r="AB17" s="1">
        <v>16.3</v>
      </c>
      <c r="AC17" s="1">
        <v>15.9</v>
      </c>
      <c r="AD17" s="1">
        <v>14.7</v>
      </c>
      <c r="AE17" s="51">
        <v>14.7</v>
      </c>
      <c r="AF17" s="35">
        <f>AVERAGE(B17:AE17)</f>
        <v>15.906666666666668</v>
      </c>
    </row>
    <row r="18" spans="1:32" ht="19.5" customHeight="1">
      <c r="A18" s="19"/>
      <c r="B18" s="1"/>
      <c r="C18" s="1"/>
      <c r="D18" s="1"/>
      <c r="E18" s="1"/>
      <c r="F18" s="51"/>
      <c r="G18" s="51"/>
      <c r="H18" s="51"/>
      <c r="I18" s="51"/>
      <c r="J18" s="1"/>
      <c r="K18" s="5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51"/>
      <c r="AF18" s="35"/>
    </row>
    <row r="19" spans="1:32" ht="19.5" customHeight="1">
      <c r="A19" s="19" t="s">
        <v>43</v>
      </c>
      <c r="B19" s="1">
        <v>0</v>
      </c>
      <c r="C19" s="1">
        <v>0</v>
      </c>
      <c r="D19" s="1">
        <v>0</v>
      </c>
      <c r="E19" s="1">
        <v>1.2</v>
      </c>
      <c r="F19" s="1">
        <v>1.1</v>
      </c>
      <c r="G19" s="1">
        <v>1.1</v>
      </c>
      <c r="H19" s="1">
        <v>1.1</v>
      </c>
      <c r="I19" s="1">
        <v>1.1</v>
      </c>
      <c r="J19" s="1">
        <v>1.1</v>
      </c>
      <c r="K19" s="1">
        <v>1.1</v>
      </c>
      <c r="L19" s="1">
        <v>1.1</v>
      </c>
      <c r="M19" s="1">
        <v>1.13</v>
      </c>
      <c r="N19" s="1">
        <v>1.1</v>
      </c>
      <c r="O19" s="1">
        <v>1.1</v>
      </c>
      <c r="P19" s="1">
        <v>1.1</v>
      </c>
      <c r="Q19" s="1">
        <v>1.1</v>
      </c>
      <c r="R19" s="1">
        <v>1.09</v>
      </c>
      <c r="S19" s="1">
        <v>1.1</v>
      </c>
      <c r="T19" s="1">
        <v>1.1</v>
      </c>
      <c r="U19" s="1">
        <v>1.1</v>
      </c>
      <c r="V19" s="1">
        <v>1.1</v>
      </c>
      <c r="W19" s="1">
        <v>1.1</v>
      </c>
      <c r="X19" s="1">
        <v>1.1</v>
      </c>
      <c r="Y19" s="1">
        <v>1.1</v>
      </c>
      <c r="Z19" s="1">
        <v>1.1</v>
      </c>
      <c r="AA19" s="1">
        <v>1.08</v>
      </c>
      <c r="AB19" s="1">
        <v>0.71</v>
      </c>
      <c r="AC19" s="1">
        <v>1.5</v>
      </c>
      <c r="AD19" s="1">
        <v>1.1</v>
      </c>
      <c r="AE19" s="51">
        <v>1.1</v>
      </c>
      <c r="AF19" s="35">
        <f>AVERAGE(B19:AE19)</f>
        <v>0.993666666666667</v>
      </c>
    </row>
    <row r="20" spans="1:32" ht="19.5" customHeight="1">
      <c r="A20" s="19"/>
      <c r="B20" s="1"/>
      <c r="C20" s="1"/>
      <c r="D20" s="1"/>
      <c r="E20" s="1"/>
      <c r="F20" s="51"/>
      <c r="G20" s="51"/>
      <c r="H20" s="51"/>
      <c r="I20" s="51"/>
      <c r="J20" s="1"/>
      <c r="K20" s="5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51"/>
      <c r="AF20" s="35"/>
    </row>
    <row r="21" spans="1:32" ht="19.5" customHeight="1">
      <c r="A21" s="19" t="s">
        <v>19</v>
      </c>
      <c r="B21" s="1">
        <v>1</v>
      </c>
      <c r="C21" s="1">
        <v>1</v>
      </c>
      <c r="D21" s="1">
        <v>1.1</v>
      </c>
      <c r="E21" s="1">
        <v>1</v>
      </c>
      <c r="F21" s="1">
        <f>AVERAGE(B21:E21)</f>
        <v>1.025</v>
      </c>
      <c r="G21" s="1">
        <v>1.025</v>
      </c>
      <c r="H21" s="1">
        <v>1.025</v>
      </c>
      <c r="I21" s="1">
        <v>1.1</v>
      </c>
      <c r="J21" s="1">
        <v>1.1</v>
      </c>
      <c r="K21" s="1">
        <v>1</v>
      </c>
      <c r="L21" s="1">
        <v>1.1</v>
      </c>
      <c r="M21" s="1">
        <v>0.61</v>
      </c>
      <c r="N21" s="1">
        <v>0.57</v>
      </c>
      <c r="O21" s="1">
        <v>0.54</v>
      </c>
      <c r="P21" s="1">
        <v>0.54</v>
      </c>
      <c r="Q21" s="1">
        <v>0.54</v>
      </c>
      <c r="R21" s="1">
        <v>0.53</v>
      </c>
      <c r="S21" s="1">
        <v>0.4</v>
      </c>
      <c r="T21" s="1">
        <v>0.4</v>
      </c>
      <c r="U21" s="1">
        <v>0.43</v>
      </c>
      <c r="V21" s="1">
        <v>0.4</v>
      </c>
      <c r="W21" s="1">
        <v>0.43</v>
      </c>
      <c r="X21" s="1">
        <v>0.4</v>
      </c>
      <c r="Y21" s="1">
        <v>0.4</v>
      </c>
      <c r="Z21" s="1">
        <v>0.4</v>
      </c>
      <c r="AA21" s="1">
        <v>0.43</v>
      </c>
      <c r="AB21" s="1">
        <v>0.43</v>
      </c>
      <c r="AC21" s="1">
        <v>0.41</v>
      </c>
      <c r="AD21" s="1">
        <v>0.42</v>
      </c>
      <c r="AE21" s="51">
        <v>0.4</v>
      </c>
      <c r="AF21" s="35">
        <f>AVERAGE(B21:AE21)</f>
        <v>0.6718333333333332</v>
      </c>
    </row>
    <row r="22" spans="1:32" ht="19.5" customHeight="1">
      <c r="A22" s="19"/>
      <c r="B22" s="1"/>
      <c r="C22" s="1"/>
      <c r="D22" s="1"/>
      <c r="E22" s="1"/>
      <c r="F22" s="1"/>
      <c r="G22" s="1"/>
      <c r="H22" s="1"/>
      <c r="I22" s="1"/>
      <c r="J22" s="1"/>
      <c r="K22" s="5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51"/>
      <c r="AF22" s="35"/>
    </row>
    <row r="23" spans="1:32" ht="19.5" customHeight="1">
      <c r="A23" s="19" t="s">
        <v>20</v>
      </c>
      <c r="B23" s="1">
        <v>0</v>
      </c>
      <c r="C23" s="1">
        <v>0</v>
      </c>
      <c r="D23" s="1">
        <v>0</v>
      </c>
      <c r="E23" s="1">
        <v>0</v>
      </c>
      <c r="F23" s="1">
        <f>AVERAGE(B23:E23)</f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51">
        <v>0</v>
      </c>
      <c r="AF23" s="35">
        <f>AVERAGE(B23:AE23)</f>
        <v>0</v>
      </c>
    </row>
    <row r="24" spans="1:32" ht="19.5" customHeight="1">
      <c r="A24" s="19"/>
      <c r="B24" s="1"/>
      <c r="C24" s="1"/>
      <c r="D24" s="1"/>
      <c r="E24" s="1"/>
      <c r="F24" s="1"/>
      <c r="G24" s="1"/>
      <c r="H24" s="1"/>
      <c r="I24" s="1"/>
      <c r="J24" s="1"/>
      <c r="K24" s="5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51"/>
      <c r="AF24" s="35"/>
    </row>
    <row r="25" spans="1:32" ht="19.5" customHeight="1">
      <c r="A25" s="19" t="s">
        <v>18</v>
      </c>
      <c r="B25" s="11">
        <v>0</v>
      </c>
      <c r="C25" s="11">
        <v>0</v>
      </c>
      <c r="D25" s="11">
        <v>0</v>
      </c>
      <c r="E25" s="11">
        <v>0</v>
      </c>
      <c r="F25" s="1">
        <f>AVERAGE(B25:E25)</f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52">
        <v>0</v>
      </c>
      <c r="AF25" s="35">
        <f>AVERAGE(B25:AE25)</f>
        <v>0</v>
      </c>
    </row>
    <row r="26" spans="1:32" s="33" customFormat="1" ht="19.5" customHeight="1">
      <c r="A26" s="19"/>
      <c r="B26" s="1"/>
      <c r="C26" s="1"/>
      <c r="D26" s="11"/>
      <c r="E26" s="11"/>
      <c r="F26" s="11"/>
      <c r="G26" s="11"/>
      <c r="H26" s="11"/>
      <c r="I26" s="1"/>
      <c r="J26" s="11"/>
      <c r="K26" s="1"/>
      <c r="L26" s="1"/>
      <c r="M26" s="1"/>
      <c r="N26" s="1"/>
      <c r="O26" s="1"/>
      <c r="P26" s="1"/>
      <c r="Q26" s="1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35"/>
    </row>
    <row r="27" spans="1:32" s="66" customFormat="1" ht="19.5" customHeight="1">
      <c r="A27" s="20" t="s">
        <v>3</v>
      </c>
      <c r="B27" s="10">
        <f aca="true" t="shared" si="1" ref="B27:AE27">SUM(B29+B36+B38+B40+B42)</f>
        <v>19.2</v>
      </c>
      <c r="C27" s="10">
        <f t="shared" si="1"/>
        <v>21.1</v>
      </c>
      <c r="D27" s="10">
        <f t="shared" si="1"/>
        <v>21.5</v>
      </c>
      <c r="E27" s="10">
        <f t="shared" si="1"/>
        <v>19.1</v>
      </c>
      <c r="F27" s="10">
        <f t="shared" si="1"/>
        <v>19.6</v>
      </c>
      <c r="G27" s="10">
        <f t="shared" si="1"/>
        <v>19.400000000000002</v>
      </c>
      <c r="H27" s="10">
        <f t="shared" si="1"/>
        <v>19.6</v>
      </c>
      <c r="I27" s="10">
        <f t="shared" si="1"/>
        <v>19.9</v>
      </c>
      <c r="J27" s="10">
        <f t="shared" si="1"/>
        <v>21.500000000000004</v>
      </c>
      <c r="K27" s="10">
        <f t="shared" si="1"/>
        <v>22.200000000000003</v>
      </c>
      <c r="L27" s="10">
        <f t="shared" si="1"/>
        <v>22.599999999999998</v>
      </c>
      <c r="M27" s="10">
        <f t="shared" si="1"/>
        <v>20.6</v>
      </c>
      <c r="N27" s="10">
        <f t="shared" si="1"/>
        <v>19.599999999999998</v>
      </c>
      <c r="O27" s="10">
        <f t="shared" si="1"/>
        <v>20.1</v>
      </c>
      <c r="P27" s="10">
        <f t="shared" si="1"/>
        <v>19.9</v>
      </c>
      <c r="Q27" s="10">
        <f t="shared" si="1"/>
        <v>19.8</v>
      </c>
      <c r="R27" s="10">
        <f t="shared" si="1"/>
        <v>21.5</v>
      </c>
      <c r="S27" s="10">
        <f t="shared" si="1"/>
        <v>21</v>
      </c>
      <c r="T27" s="10">
        <f t="shared" si="1"/>
        <v>21.599999999999998</v>
      </c>
      <c r="U27" s="10">
        <f t="shared" si="1"/>
        <v>21</v>
      </c>
      <c r="V27" s="10">
        <f t="shared" si="1"/>
        <v>19.6</v>
      </c>
      <c r="W27" s="10">
        <f t="shared" si="1"/>
        <v>21.5</v>
      </c>
      <c r="X27" s="10">
        <f t="shared" si="1"/>
        <v>21.599999999999998</v>
      </c>
      <c r="Y27" s="10">
        <f t="shared" si="1"/>
        <v>21.3</v>
      </c>
      <c r="Z27" s="10">
        <f t="shared" si="1"/>
        <v>21</v>
      </c>
      <c r="AA27" s="10">
        <f t="shared" si="1"/>
        <v>21.5</v>
      </c>
      <c r="AB27" s="10">
        <f t="shared" si="1"/>
        <v>19.4</v>
      </c>
      <c r="AC27" s="10">
        <f t="shared" si="1"/>
        <v>19.1</v>
      </c>
      <c r="AD27" s="10">
        <f t="shared" si="1"/>
        <v>18.7</v>
      </c>
      <c r="AE27" s="10">
        <f t="shared" si="1"/>
        <v>19.4</v>
      </c>
      <c r="AF27" s="24">
        <f>AVERAGE(B27:AE27)</f>
        <v>20.463333333333342</v>
      </c>
    </row>
    <row r="28" spans="1:32" ht="19.5" customHeight="1">
      <c r="A28" s="19"/>
      <c r="AF28" s="36"/>
    </row>
    <row r="29" spans="1:32" ht="19.5" customHeight="1">
      <c r="A29" s="19" t="s">
        <v>13</v>
      </c>
      <c r="B29" s="1">
        <v>18.9</v>
      </c>
      <c r="C29" s="1">
        <v>20.8</v>
      </c>
      <c r="D29" s="1">
        <v>21.2</v>
      </c>
      <c r="E29" s="1">
        <v>18.8</v>
      </c>
      <c r="F29" s="1">
        <v>19.3</v>
      </c>
      <c r="G29" s="1">
        <v>19.1</v>
      </c>
      <c r="H29" s="1">
        <v>16.7</v>
      </c>
      <c r="I29" s="1">
        <v>16.9</v>
      </c>
      <c r="J29" s="1">
        <v>18.6</v>
      </c>
      <c r="K29" s="1">
        <v>19.1</v>
      </c>
      <c r="L29" s="1">
        <v>18.9</v>
      </c>
      <c r="M29" s="1">
        <v>16.6</v>
      </c>
      <c r="N29" s="1">
        <v>15.7</v>
      </c>
      <c r="O29" s="1">
        <v>16.3</v>
      </c>
      <c r="P29" s="1">
        <v>16</v>
      </c>
      <c r="Q29" s="1">
        <v>16</v>
      </c>
      <c r="R29" s="1">
        <v>17.6</v>
      </c>
      <c r="S29" s="1">
        <v>17</v>
      </c>
      <c r="T29" s="1">
        <v>17.7</v>
      </c>
      <c r="U29" s="1">
        <v>17</v>
      </c>
      <c r="V29" s="1">
        <v>15.9</v>
      </c>
      <c r="W29" s="1">
        <v>17.7</v>
      </c>
      <c r="X29" s="1">
        <v>18.4</v>
      </c>
      <c r="Y29" s="1">
        <v>18</v>
      </c>
      <c r="Z29" s="1">
        <v>17.7</v>
      </c>
      <c r="AA29" s="1">
        <v>18</v>
      </c>
      <c r="AB29" s="1">
        <v>17.9</v>
      </c>
      <c r="AC29" s="1">
        <v>18.6</v>
      </c>
      <c r="AD29" s="1">
        <v>18.2</v>
      </c>
      <c r="AE29" s="1">
        <v>18.9</v>
      </c>
      <c r="AF29" s="35">
        <f aca="true" t="shared" si="2" ref="AF29:AF36">AVERAGE(B29:AE29)</f>
        <v>17.916666666666664</v>
      </c>
    </row>
    <row r="30" spans="1:32" ht="19.5" customHeight="1">
      <c r="A30" s="19" t="s">
        <v>40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49">
        <v>0</v>
      </c>
      <c r="K30" s="1">
        <v>0</v>
      </c>
      <c r="L30" s="1">
        <v>0</v>
      </c>
      <c r="M30" s="1">
        <v>0</v>
      </c>
      <c r="N30" s="1">
        <v>5</v>
      </c>
      <c r="O30" s="1">
        <v>5</v>
      </c>
      <c r="P30" s="1">
        <v>5</v>
      </c>
      <c r="Q30" s="1">
        <v>2</v>
      </c>
      <c r="R30" s="1">
        <v>0</v>
      </c>
      <c r="S30" s="1">
        <v>0</v>
      </c>
      <c r="T30" s="1">
        <v>0</v>
      </c>
      <c r="U30" s="1">
        <v>0</v>
      </c>
      <c r="V30" s="1">
        <v>5</v>
      </c>
      <c r="W30" s="1">
        <v>5</v>
      </c>
      <c r="X30" s="1">
        <v>5</v>
      </c>
      <c r="Y30" s="1">
        <v>5</v>
      </c>
      <c r="Z30" s="1">
        <v>5</v>
      </c>
      <c r="AA30" s="1">
        <v>3.5</v>
      </c>
      <c r="AB30" s="1">
        <v>0</v>
      </c>
      <c r="AC30" s="1">
        <v>0</v>
      </c>
      <c r="AD30" s="1">
        <v>0</v>
      </c>
      <c r="AE30" s="1">
        <v>0</v>
      </c>
      <c r="AF30" s="35">
        <f t="shared" si="2"/>
        <v>1.5166666666666666</v>
      </c>
    </row>
    <row r="31" spans="1:32" ht="19.5" customHeight="1">
      <c r="A31" s="19" t="s">
        <v>44</v>
      </c>
      <c r="B31" s="8">
        <v>25</v>
      </c>
      <c r="C31" s="8">
        <v>25</v>
      </c>
      <c r="D31" s="8">
        <v>33</v>
      </c>
      <c r="E31" s="8">
        <v>26</v>
      </c>
      <c r="F31" s="8">
        <v>36</v>
      </c>
      <c r="G31" s="8">
        <v>29</v>
      </c>
      <c r="H31" s="8">
        <v>27</v>
      </c>
      <c r="I31" s="8">
        <v>30</v>
      </c>
      <c r="J31" s="53">
        <v>32</v>
      </c>
      <c r="K31" s="8">
        <v>45</v>
      </c>
      <c r="L31" s="8">
        <v>118</v>
      </c>
      <c r="M31" s="8">
        <v>210</v>
      </c>
      <c r="N31" s="8">
        <v>386</v>
      </c>
      <c r="O31" s="8">
        <v>218</v>
      </c>
      <c r="P31" s="8">
        <v>48</v>
      </c>
      <c r="Q31" s="8">
        <v>50</v>
      </c>
      <c r="R31" s="8">
        <v>31</v>
      </c>
      <c r="S31" s="8">
        <v>75</v>
      </c>
      <c r="T31" s="8">
        <v>224</v>
      </c>
      <c r="U31" s="8">
        <v>173</v>
      </c>
      <c r="V31" s="8">
        <v>152</v>
      </c>
      <c r="W31" s="8">
        <v>58</v>
      </c>
      <c r="X31" s="8">
        <v>134</v>
      </c>
      <c r="Y31" s="8">
        <v>312</v>
      </c>
      <c r="Z31" s="8">
        <v>301</v>
      </c>
      <c r="AA31" s="8">
        <v>342.7</v>
      </c>
      <c r="AB31" s="8">
        <v>130</v>
      </c>
      <c r="AC31" s="8">
        <v>28</v>
      </c>
      <c r="AD31" s="8">
        <v>28</v>
      </c>
      <c r="AE31" s="8">
        <v>40</v>
      </c>
      <c r="AF31" s="60">
        <f t="shared" si="2"/>
        <v>112.22333333333333</v>
      </c>
    </row>
    <row r="32" spans="1:32" ht="19.5" customHeight="1">
      <c r="A32" s="21" t="s">
        <v>41</v>
      </c>
      <c r="B32" s="8">
        <v>52</v>
      </c>
      <c r="C32" s="8">
        <v>52</v>
      </c>
      <c r="D32" s="8">
        <v>52</v>
      </c>
      <c r="E32" s="8">
        <v>45</v>
      </c>
      <c r="F32" s="8">
        <v>50</v>
      </c>
      <c r="G32" s="8">
        <v>48</v>
      </c>
      <c r="H32" s="8">
        <v>47</v>
      </c>
      <c r="I32" s="8">
        <v>46</v>
      </c>
      <c r="J32" s="53">
        <v>33</v>
      </c>
      <c r="K32" s="8">
        <v>61</v>
      </c>
      <c r="L32" s="8">
        <v>84</v>
      </c>
      <c r="M32" s="8">
        <v>209</v>
      </c>
      <c r="N32" s="8">
        <v>127</v>
      </c>
      <c r="O32" s="8">
        <v>63</v>
      </c>
      <c r="P32" s="8">
        <v>50</v>
      </c>
      <c r="Q32" s="8">
        <v>50</v>
      </c>
      <c r="R32" s="8">
        <v>52</v>
      </c>
      <c r="S32" s="8">
        <v>25</v>
      </c>
      <c r="T32" s="8">
        <v>112</v>
      </c>
      <c r="U32" s="8">
        <v>137</v>
      </c>
      <c r="V32" s="8">
        <v>91</v>
      </c>
      <c r="W32" s="8">
        <v>67</v>
      </c>
      <c r="X32" s="8">
        <v>62</v>
      </c>
      <c r="Y32" s="8">
        <v>101</v>
      </c>
      <c r="Z32" s="8">
        <v>141</v>
      </c>
      <c r="AA32" s="8">
        <v>108</v>
      </c>
      <c r="AB32" s="8">
        <v>34</v>
      </c>
      <c r="AC32" s="8">
        <v>47</v>
      </c>
      <c r="AD32" s="8">
        <v>54</v>
      </c>
      <c r="AE32" s="8">
        <v>60</v>
      </c>
      <c r="AF32" s="60">
        <f t="shared" si="2"/>
        <v>72</v>
      </c>
    </row>
    <row r="33" spans="1:32" ht="19.5" customHeight="1">
      <c r="A33" s="21" t="s">
        <v>22</v>
      </c>
      <c r="B33" s="8">
        <v>985</v>
      </c>
      <c r="C33" s="8">
        <v>545</v>
      </c>
      <c r="D33" s="8">
        <v>670</v>
      </c>
      <c r="E33" s="8">
        <v>500</v>
      </c>
      <c r="F33" s="8">
        <v>525</v>
      </c>
      <c r="G33" s="8">
        <v>595</v>
      </c>
      <c r="H33" s="8">
        <v>635</v>
      </c>
      <c r="I33" s="8">
        <v>715</v>
      </c>
      <c r="J33" s="53">
        <v>1300</v>
      </c>
      <c r="K33" s="8">
        <v>1450</v>
      </c>
      <c r="L33" s="8">
        <v>1600</v>
      </c>
      <c r="M33" s="8">
        <v>1645</v>
      </c>
      <c r="N33" s="8">
        <v>1750</v>
      </c>
      <c r="O33" s="8">
        <v>1850</v>
      </c>
      <c r="P33" s="8">
        <v>1720</v>
      </c>
      <c r="Q33" s="8">
        <v>1040</v>
      </c>
      <c r="R33" s="8">
        <v>1600</v>
      </c>
      <c r="S33" s="8">
        <v>1400</v>
      </c>
      <c r="T33" s="8">
        <v>2200</v>
      </c>
      <c r="U33" s="8">
        <v>2100</v>
      </c>
      <c r="V33" s="8">
        <v>1950</v>
      </c>
      <c r="W33" s="8">
        <v>1440</v>
      </c>
      <c r="X33" s="53">
        <v>2100</v>
      </c>
      <c r="Y33" s="53">
        <v>2100</v>
      </c>
      <c r="Z33" s="53">
        <v>2200</v>
      </c>
      <c r="AA33" s="53">
        <v>2320</v>
      </c>
      <c r="AB33" s="53">
        <v>1630</v>
      </c>
      <c r="AC33" s="53">
        <v>1420</v>
      </c>
      <c r="AD33" s="53">
        <v>1250</v>
      </c>
      <c r="AE33" s="53">
        <v>870</v>
      </c>
      <c r="AF33" s="60">
        <f t="shared" si="2"/>
        <v>1403.5</v>
      </c>
    </row>
    <row r="34" spans="1:32" ht="19.5" customHeight="1">
      <c r="A34" s="19" t="s">
        <v>23</v>
      </c>
      <c r="B34" s="53">
        <v>550</v>
      </c>
      <c r="C34" s="53">
        <v>325</v>
      </c>
      <c r="D34" s="53">
        <v>307</v>
      </c>
      <c r="E34" s="53">
        <v>345</v>
      </c>
      <c r="F34" s="53">
        <v>360</v>
      </c>
      <c r="G34" s="53">
        <v>405</v>
      </c>
      <c r="H34" s="53">
        <v>400</v>
      </c>
      <c r="I34" s="53">
        <v>535</v>
      </c>
      <c r="J34" s="53">
        <v>800</v>
      </c>
      <c r="K34" s="53">
        <v>900</v>
      </c>
      <c r="L34" s="53">
        <v>1050</v>
      </c>
      <c r="M34" s="53">
        <v>1200</v>
      </c>
      <c r="N34" s="53">
        <v>1325</v>
      </c>
      <c r="O34" s="53">
        <v>1400</v>
      </c>
      <c r="P34" s="53">
        <v>1425</v>
      </c>
      <c r="Q34" s="53">
        <v>800</v>
      </c>
      <c r="R34" s="53">
        <v>1100</v>
      </c>
      <c r="S34" s="53">
        <v>850</v>
      </c>
      <c r="T34" s="53">
        <v>1300</v>
      </c>
      <c r="U34" s="53">
        <v>1400</v>
      </c>
      <c r="V34" s="53">
        <v>1320</v>
      </c>
      <c r="W34" s="53">
        <v>980</v>
      </c>
      <c r="X34" s="53">
        <v>940</v>
      </c>
      <c r="Y34" s="53">
        <v>1100</v>
      </c>
      <c r="Z34" s="53">
        <v>1200</v>
      </c>
      <c r="AA34" s="53">
        <v>1545</v>
      </c>
      <c r="AB34" s="53">
        <v>280</v>
      </c>
      <c r="AC34" s="53">
        <v>155</v>
      </c>
      <c r="AD34" s="53">
        <v>45</v>
      </c>
      <c r="AE34" s="53">
        <v>470</v>
      </c>
      <c r="AF34" s="60">
        <f t="shared" si="2"/>
        <v>827.0666666666667</v>
      </c>
    </row>
    <row r="35" spans="1:32" ht="19.5" customHeight="1">
      <c r="A35" s="19" t="s">
        <v>24</v>
      </c>
      <c r="B35" s="53">
        <v>40</v>
      </c>
      <c r="C35" s="53">
        <v>32</v>
      </c>
      <c r="D35" s="53">
        <v>36</v>
      </c>
      <c r="E35" s="53">
        <v>32</v>
      </c>
      <c r="F35" s="53">
        <v>36</v>
      </c>
      <c r="G35" s="53">
        <v>34</v>
      </c>
      <c r="H35" s="53">
        <v>35</v>
      </c>
      <c r="I35" s="53">
        <v>42</v>
      </c>
      <c r="J35" s="53">
        <v>225</v>
      </c>
      <c r="K35" s="53">
        <v>250</v>
      </c>
      <c r="L35" s="53">
        <v>260</v>
      </c>
      <c r="M35" s="53">
        <v>450</v>
      </c>
      <c r="N35" s="53">
        <v>475</v>
      </c>
      <c r="O35" s="53">
        <v>280</v>
      </c>
      <c r="P35" s="53">
        <v>245</v>
      </c>
      <c r="Q35" s="53">
        <v>316</v>
      </c>
      <c r="R35" s="53">
        <v>135</v>
      </c>
      <c r="S35" s="53">
        <v>80</v>
      </c>
      <c r="T35" s="53">
        <v>900</v>
      </c>
      <c r="U35" s="53">
        <v>750</v>
      </c>
      <c r="V35" s="53">
        <v>800</v>
      </c>
      <c r="W35" s="53">
        <v>350</v>
      </c>
      <c r="X35" s="53">
        <v>900</v>
      </c>
      <c r="Y35" s="53">
        <v>900</v>
      </c>
      <c r="Z35" s="53">
        <v>850</v>
      </c>
      <c r="AA35" s="53">
        <v>1200</v>
      </c>
      <c r="AB35" s="53">
        <v>55</v>
      </c>
      <c r="AC35" s="53">
        <v>140</v>
      </c>
      <c r="AD35" s="53">
        <v>43</v>
      </c>
      <c r="AE35" s="53">
        <v>50</v>
      </c>
      <c r="AF35" s="60">
        <f t="shared" si="2"/>
        <v>331.3666666666667</v>
      </c>
    </row>
    <row r="36" spans="1:32" ht="19.5" customHeight="1">
      <c r="A36" s="19" t="s">
        <v>14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2.6</v>
      </c>
      <c r="I36" s="1">
        <v>2.7</v>
      </c>
      <c r="J36" s="49">
        <v>2.6</v>
      </c>
      <c r="K36" s="1">
        <v>2.8</v>
      </c>
      <c r="L36" s="1">
        <v>2.9</v>
      </c>
      <c r="M36" s="1">
        <v>3</v>
      </c>
      <c r="N36" s="1">
        <v>2.9</v>
      </c>
      <c r="O36" s="1">
        <v>2.8</v>
      </c>
      <c r="P36" s="1">
        <v>2.9</v>
      </c>
      <c r="Q36" s="1">
        <v>2.8</v>
      </c>
      <c r="R36" s="1">
        <v>2.9</v>
      </c>
      <c r="S36" s="1">
        <v>3</v>
      </c>
      <c r="T36" s="1">
        <v>2.9</v>
      </c>
      <c r="U36" s="1">
        <v>3</v>
      </c>
      <c r="V36" s="1">
        <v>2.7</v>
      </c>
      <c r="W36" s="1">
        <v>2.8</v>
      </c>
      <c r="X36" s="1">
        <v>2.9</v>
      </c>
      <c r="Y36" s="1">
        <v>3</v>
      </c>
      <c r="Z36" s="1">
        <v>3</v>
      </c>
      <c r="AA36" s="1">
        <v>3</v>
      </c>
      <c r="AB36" s="1">
        <v>1</v>
      </c>
      <c r="AC36" s="1">
        <v>0</v>
      </c>
      <c r="AD36" s="1">
        <v>0</v>
      </c>
      <c r="AE36" s="1">
        <v>0</v>
      </c>
      <c r="AF36" s="35">
        <f t="shared" si="2"/>
        <v>1.94</v>
      </c>
    </row>
    <row r="37" spans="1:32" ht="19.5" customHeight="1">
      <c r="A37" s="19"/>
      <c r="B37" s="1"/>
      <c r="C37" s="1"/>
      <c r="D37" s="1"/>
      <c r="E37" s="1"/>
      <c r="F37" s="1"/>
      <c r="G37" s="1"/>
      <c r="H37" s="1"/>
      <c r="I37" s="1"/>
      <c r="J37" s="5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5"/>
    </row>
    <row r="38" spans="1:32" ht="19.5" customHeight="1">
      <c r="A38" s="19" t="s">
        <v>19</v>
      </c>
      <c r="B38" s="1">
        <v>0.3</v>
      </c>
      <c r="C38" s="1">
        <v>0.3</v>
      </c>
      <c r="D38" s="1">
        <v>0.3</v>
      </c>
      <c r="E38" s="1">
        <v>0.3</v>
      </c>
      <c r="F38" s="1">
        <v>0.3</v>
      </c>
      <c r="G38" s="1">
        <v>0.3</v>
      </c>
      <c r="H38" s="1">
        <v>0.3</v>
      </c>
      <c r="I38" s="1">
        <v>0.3</v>
      </c>
      <c r="J38" s="1">
        <v>0.3</v>
      </c>
      <c r="K38" s="1">
        <v>0.3</v>
      </c>
      <c r="L38" s="1">
        <v>0.3</v>
      </c>
      <c r="M38" s="1">
        <v>0.3</v>
      </c>
      <c r="N38" s="1">
        <v>0.3</v>
      </c>
      <c r="O38" s="1">
        <v>0.3</v>
      </c>
      <c r="P38" s="1">
        <v>0.3</v>
      </c>
      <c r="Q38" s="1">
        <v>0.3</v>
      </c>
      <c r="R38" s="1">
        <v>0.3</v>
      </c>
      <c r="S38" s="1">
        <v>0.3</v>
      </c>
      <c r="T38" s="1">
        <v>0.3</v>
      </c>
      <c r="U38" s="1">
        <v>0.3</v>
      </c>
      <c r="V38" s="1">
        <v>0.3</v>
      </c>
      <c r="W38" s="1">
        <v>0.3</v>
      </c>
      <c r="X38" s="1">
        <v>0.3</v>
      </c>
      <c r="Y38" s="1">
        <v>0.3</v>
      </c>
      <c r="Z38" s="1">
        <v>0.3</v>
      </c>
      <c r="AA38" s="1">
        <v>0.5</v>
      </c>
      <c r="AB38" s="1">
        <v>0.5</v>
      </c>
      <c r="AC38" s="1">
        <v>0.5</v>
      </c>
      <c r="AD38" s="1">
        <v>0.5</v>
      </c>
      <c r="AE38" s="1">
        <v>0.5</v>
      </c>
      <c r="AF38" s="35">
        <f>AVERAGE(B38:AE38)</f>
        <v>0.3333333333333332</v>
      </c>
    </row>
    <row r="39" spans="1:32" ht="19.5" customHeight="1">
      <c r="A39" s="1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5"/>
    </row>
    <row r="40" spans="1:32" ht="19.5" customHeight="1">
      <c r="A40" s="19" t="s">
        <v>17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35">
        <f>AVERAGE(B40:AE40)</f>
        <v>0</v>
      </c>
    </row>
    <row r="41" spans="1:32" ht="19.5" customHeight="1">
      <c r="A41" s="19"/>
      <c r="D41" s="11"/>
      <c r="E41" s="43"/>
      <c r="J41" s="43"/>
      <c r="S41" s="43"/>
      <c r="T41" s="43"/>
      <c r="U41" s="43"/>
      <c r="W41" s="43"/>
      <c r="AF41" s="35"/>
    </row>
    <row r="42" spans="1:32" s="17" customFormat="1" ht="19.5" customHeight="1">
      <c r="A42" s="55" t="s">
        <v>18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0.5</v>
      </c>
      <c r="M42" s="1">
        <v>0.7</v>
      </c>
      <c r="N42" s="1">
        <v>0.7</v>
      </c>
      <c r="O42" s="1">
        <v>0.7</v>
      </c>
      <c r="P42" s="1">
        <v>0.7</v>
      </c>
      <c r="Q42" s="1">
        <v>0.7</v>
      </c>
      <c r="R42" s="1">
        <v>0.7</v>
      </c>
      <c r="S42" s="1">
        <v>0.7</v>
      </c>
      <c r="T42" s="1">
        <v>0.7</v>
      </c>
      <c r="U42" s="1">
        <v>0.7</v>
      </c>
      <c r="V42" s="1">
        <v>0.7</v>
      </c>
      <c r="W42" s="1">
        <v>0.7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35">
        <f>AVERAGE(B42:AE42)</f>
        <v>0.2733333333333334</v>
      </c>
    </row>
    <row r="43" spans="1:32" s="17" customFormat="1" ht="19.5" customHeight="1">
      <c r="A43" s="5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5"/>
    </row>
    <row r="44" spans="1:32" s="17" customFormat="1" ht="19.5" customHeight="1">
      <c r="A44" s="20" t="s">
        <v>5</v>
      </c>
      <c r="B44" s="10">
        <f aca="true" t="shared" si="3" ref="B44:AD44">SUM(B46:B52)</f>
        <v>3.9000000000000004</v>
      </c>
      <c r="C44" s="10">
        <f t="shared" si="3"/>
        <v>4</v>
      </c>
      <c r="D44" s="10">
        <f t="shared" si="3"/>
        <v>4.2</v>
      </c>
      <c r="E44" s="10">
        <f t="shared" si="3"/>
        <v>4.4</v>
      </c>
      <c r="F44" s="10">
        <f t="shared" si="3"/>
        <v>4.300000000000001</v>
      </c>
      <c r="G44" s="10">
        <f t="shared" si="3"/>
        <v>4.300000000000001</v>
      </c>
      <c r="H44" s="10">
        <f t="shared" si="3"/>
        <v>4.1</v>
      </c>
      <c r="I44" s="10">
        <f t="shared" si="3"/>
        <v>4.5</v>
      </c>
      <c r="J44" s="10">
        <f t="shared" si="3"/>
        <v>4.2</v>
      </c>
      <c r="K44" s="10">
        <f t="shared" si="3"/>
        <v>4.4</v>
      </c>
      <c r="L44" s="10">
        <f t="shared" si="3"/>
        <v>4.2</v>
      </c>
      <c r="M44" s="10">
        <f t="shared" si="3"/>
        <v>3.9000000000000004</v>
      </c>
      <c r="N44" s="10">
        <f t="shared" si="3"/>
        <v>4</v>
      </c>
      <c r="O44" s="10">
        <f t="shared" si="3"/>
        <v>4.1</v>
      </c>
      <c r="P44" s="10">
        <f t="shared" si="3"/>
        <v>4.442857142857143</v>
      </c>
      <c r="Q44" s="10">
        <f t="shared" si="3"/>
        <v>3.7</v>
      </c>
      <c r="R44" s="10">
        <f t="shared" si="3"/>
        <v>4.4</v>
      </c>
      <c r="S44" s="10">
        <f t="shared" si="3"/>
        <v>4.199999999999999</v>
      </c>
      <c r="T44" s="10">
        <f t="shared" si="3"/>
        <v>4.3</v>
      </c>
      <c r="U44" s="10">
        <f t="shared" si="3"/>
        <v>4.4</v>
      </c>
      <c r="V44" s="10">
        <f t="shared" si="3"/>
        <v>3.8</v>
      </c>
      <c r="W44" s="10">
        <f t="shared" si="3"/>
        <v>4.4</v>
      </c>
      <c r="X44" s="10">
        <f t="shared" si="3"/>
        <v>4.4</v>
      </c>
      <c r="Y44" s="10">
        <f t="shared" si="3"/>
        <v>4.3</v>
      </c>
      <c r="Z44" s="10">
        <f t="shared" si="3"/>
        <v>4.1</v>
      </c>
      <c r="AA44" s="10">
        <f t="shared" si="3"/>
        <v>4.3</v>
      </c>
      <c r="AB44" s="10">
        <f t="shared" si="3"/>
        <v>4.5</v>
      </c>
      <c r="AC44" s="10">
        <f t="shared" si="3"/>
        <v>4.1</v>
      </c>
      <c r="AD44" s="10">
        <f t="shared" si="3"/>
        <v>3.5</v>
      </c>
      <c r="AE44" s="63">
        <v>3.5</v>
      </c>
      <c r="AF44" s="24">
        <f>AVERAGE(B44:AE44)</f>
        <v>4.161428571428572</v>
      </c>
    </row>
    <row r="45" spans="1:32" ht="19.5" customHeight="1">
      <c r="A45" s="22"/>
      <c r="B45" s="1"/>
      <c r="C45" s="1"/>
      <c r="D45" s="11"/>
      <c r="E45" s="1"/>
      <c r="F45" s="11"/>
      <c r="G45" s="11"/>
      <c r="H45" s="1"/>
      <c r="I45" s="1"/>
      <c r="J45" s="1"/>
      <c r="K45" s="1"/>
      <c r="L45" s="1"/>
      <c r="M45" s="1"/>
      <c r="N45" s="1"/>
      <c r="O45" s="1"/>
      <c r="P45" s="1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7"/>
      <c r="AF45" s="36"/>
    </row>
    <row r="46" spans="1:32" ht="19.5" customHeight="1">
      <c r="A46" s="19" t="s">
        <v>15</v>
      </c>
      <c r="B46" s="1">
        <v>1</v>
      </c>
      <c r="C46" s="1">
        <v>1.5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51">
        <v>0</v>
      </c>
      <c r="N46" s="51">
        <v>0</v>
      </c>
      <c r="O46" s="51">
        <v>0</v>
      </c>
      <c r="P46" s="5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1.5</v>
      </c>
      <c r="AC46" s="1">
        <v>1.4</v>
      </c>
      <c r="AD46" s="1">
        <v>1</v>
      </c>
      <c r="AE46" s="51">
        <v>1</v>
      </c>
      <c r="AF46" s="35">
        <f>AVERAGE(B46:AE46)</f>
        <v>0.28</v>
      </c>
    </row>
    <row r="47" spans="1:32" ht="19.5" customHeight="1">
      <c r="A47" s="19"/>
      <c r="B47" s="1"/>
      <c r="C47" s="1"/>
      <c r="D47" s="1"/>
      <c r="E47" s="1"/>
      <c r="F47" s="1"/>
      <c r="G47" s="1"/>
      <c r="H47" s="1"/>
      <c r="I47" s="6"/>
      <c r="J47" s="51"/>
      <c r="K47" s="51"/>
      <c r="L47" s="1"/>
      <c r="M47" s="51"/>
      <c r="N47" s="51"/>
      <c r="O47" s="51"/>
      <c r="P47" s="5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51"/>
      <c r="AF47" s="35"/>
    </row>
    <row r="48" spans="1:32" ht="19.5" customHeight="1">
      <c r="A48" s="19" t="s">
        <v>16</v>
      </c>
      <c r="B48" s="1">
        <v>0.8</v>
      </c>
      <c r="C48" s="1">
        <v>0.4</v>
      </c>
      <c r="D48" s="1">
        <v>1.1</v>
      </c>
      <c r="E48" s="1">
        <v>2.3</v>
      </c>
      <c r="F48" s="1">
        <v>2.2</v>
      </c>
      <c r="G48" s="1">
        <v>2.2</v>
      </c>
      <c r="H48" s="1">
        <v>2.1</v>
      </c>
      <c r="I48" s="1">
        <v>2.7</v>
      </c>
      <c r="J48" s="1">
        <v>2.1</v>
      </c>
      <c r="K48" s="1">
        <v>2.3</v>
      </c>
      <c r="L48" s="1">
        <v>2.1</v>
      </c>
      <c r="M48" s="51">
        <v>1.7</v>
      </c>
      <c r="N48" s="51">
        <v>1.9</v>
      </c>
      <c r="O48" s="51">
        <v>2.1</v>
      </c>
      <c r="P48" s="51">
        <v>2.4</v>
      </c>
      <c r="Q48" s="1">
        <v>1.6</v>
      </c>
      <c r="R48" s="1">
        <v>2.3</v>
      </c>
      <c r="S48" s="1">
        <v>2.3</v>
      </c>
      <c r="T48" s="1">
        <v>2.3</v>
      </c>
      <c r="U48" s="1">
        <v>2.3</v>
      </c>
      <c r="V48" s="1">
        <v>1.8</v>
      </c>
      <c r="W48" s="1">
        <v>2.3</v>
      </c>
      <c r="X48" s="1">
        <v>2.3</v>
      </c>
      <c r="Y48" s="1">
        <v>2.3</v>
      </c>
      <c r="Z48" s="1">
        <v>2</v>
      </c>
      <c r="AA48" s="1">
        <v>2.3</v>
      </c>
      <c r="AB48" s="1">
        <v>1.2</v>
      </c>
      <c r="AC48" s="1">
        <v>0.5</v>
      </c>
      <c r="AD48" s="1">
        <v>0.3</v>
      </c>
      <c r="AE48" s="51">
        <v>0.3</v>
      </c>
      <c r="AF48" s="35">
        <f>AVERAGE(B48:AE48)</f>
        <v>1.8166666666666658</v>
      </c>
    </row>
    <row r="49" spans="1:32" ht="19.5" customHeight="1">
      <c r="A49" s="19"/>
      <c r="B49" s="1"/>
      <c r="C49" s="1"/>
      <c r="D49" s="1"/>
      <c r="E49" s="1"/>
      <c r="F49" s="1"/>
      <c r="G49" s="1"/>
      <c r="H49" s="1"/>
      <c r="I49" s="1"/>
      <c r="J49" s="51"/>
      <c r="K49" s="51"/>
      <c r="L49" s="1"/>
      <c r="M49" s="51"/>
      <c r="N49" s="51"/>
      <c r="O49" s="51"/>
      <c r="P49" s="5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51"/>
      <c r="AF49" s="35"/>
    </row>
    <row r="50" spans="1:32" ht="19.5" customHeight="1">
      <c r="A50" s="19" t="s">
        <v>28</v>
      </c>
      <c r="B50" s="1">
        <v>2.1</v>
      </c>
      <c r="C50" s="1">
        <v>2.1</v>
      </c>
      <c r="D50" s="1">
        <v>2.1</v>
      </c>
      <c r="E50" s="1">
        <v>2.1</v>
      </c>
      <c r="F50" s="1">
        <v>2.1</v>
      </c>
      <c r="G50" s="1">
        <v>2.1</v>
      </c>
      <c r="H50" s="1">
        <v>2</v>
      </c>
      <c r="I50" s="1">
        <v>1.8</v>
      </c>
      <c r="J50" s="1">
        <v>2.1</v>
      </c>
      <c r="K50" s="1">
        <v>2.1</v>
      </c>
      <c r="L50" s="1">
        <v>2.1</v>
      </c>
      <c r="M50" s="51">
        <v>2.2</v>
      </c>
      <c r="N50" s="51">
        <v>2.1</v>
      </c>
      <c r="O50" s="51">
        <v>2</v>
      </c>
      <c r="P50" s="51">
        <v>2.0428571428571427</v>
      </c>
      <c r="Q50" s="1">
        <v>2.1</v>
      </c>
      <c r="R50" s="1">
        <v>2.1</v>
      </c>
      <c r="S50" s="1">
        <v>1.9</v>
      </c>
      <c r="T50" s="1">
        <v>2</v>
      </c>
      <c r="U50" s="1">
        <v>2.1</v>
      </c>
      <c r="V50" s="1">
        <v>2</v>
      </c>
      <c r="W50" s="1">
        <v>2.1</v>
      </c>
      <c r="X50" s="1">
        <v>2.1</v>
      </c>
      <c r="Y50" s="1">
        <v>2</v>
      </c>
      <c r="Z50" s="1">
        <v>2.1</v>
      </c>
      <c r="AA50" s="1">
        <v>2</v>
      </c>
      <c r="AB50" s="1">
        <v>1.8</v>
      </c>
      <c r="AC50" s="1">
        <v>2.2</v>
      </c>
      <c r="AD50" s="1">
        <v>2.2</v>
      </c>
      <c r="AE50" s="51">
        <v>2.2</v>
      </c>
      <c r="AF50" s="35">
        <f>AVERAGE(B50:AE50)</f>
        <v>2.0647619047619052</v>
      </c>
    </row>
    <row r="51" spans="1:32" ht="19.5" customHeight="1">
      <c r="A51" s="19"/>
      <c r="B51" s="1"/>
      <c r="C51" s="1"/>
      <c r="D51" s="1"/>
      <c r="E51" s="1"/>
      <c r="F51" s="1"/>
      <c r="G51" s="1"/>
      <c r="H51" s="1"/>
      <c r="I51" s="1"/>
      <c r="J51" s="51"/>
      <c r="K51" s="1"/>
      <c r="L51" s="1"/>
      <c r="M51" s="51"/>
      <c r="N51" s="51"/>
      <c r="O51" s="51"/>
      <c r="P51" s="5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51"/>
      <c r="AF51" s="35"/>
    </row>
    <row r="52" spans="1:32" ht="19.5" customHeight="1">
      <c r="A52" s="19" t="s">
        <v>17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52">
        <v>0</v>
      </c>
      <c r="N52" s="52">
        <v>0</v>
      </c>
      <c r="O52" s="52">
        <v>0</v>
      </c>
      <c r="P52" s="52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52">
        <v>0</v>
      </c>
      <c r="AF52" s="35">
        <f>AVERAGE(B52:AE52)</f>
        <v>0</v>
      </c>
    </row>
    <row r="53" spans="1:32" ht="19.5" customHeight="1">
      <c r="A53" s="19"/>
      <c r="AE53" s="68"/>
      <c r="AF53" s="35"/>
    </row>
    <row r="54" spans="1:32" s="12" customFormat="1" ht="19.5" customHeight="1">
      <c r="A54" s="20" t="s">
        <v>29</v>
      </c>
      <c r="B54" s="15">
        <f aca="true" t="shared" si="4" ref="B54:AE54">B56</f>
        <v>0.4</v>
      </c>
      <c r="C54" s="15">
        <f t="shared" si="4"/>
        <v>0.4</v>
      </c>
      <c r="D54" s="15">
        <f t="shared" si="4"/>
        <v>0.4</v>
      </c>
      <c r="E54" s="15">
        <f t="shared" si="4"/>
        <v>0.4</v>
      </c>
      <c r="F54" s="15">
        <f t="shared" si="4"/>
        <v>0.4</v>
      </c>
      <c r="G54" s="15">
        <f t="shared" si="4"/>
        <v>0.4</v>
      </c>
      <c r="H54" s="15">
        <f t="shared" si="4"/>
        <v>0.4</v>
      </c>
      <c r="I54" s="15">
        <f t="shared" si="4"/>
        <v>0.4</v>
      </c>
      <c r="J54" s="15">
        <f t="shared" si="4"/>
        <v>0.4</v>
      </c>
      <c r="K54" s="15">
        <f t="shared" si="4"/>
        <v>0.4</v>
      </c>
      <c r="L54" s="15">
        <f t="shared" si="4"/>
        <v>0.4</v>
      </c>
      <c r="M54" s="15">
        <f t="shared" si="4"/>
        <v>0.4</v>
      </c>
      <c r="N54" s="15">
        <f t="shared" si="4"/>
        <v>0.4</v>
      </c>
      <c r="O54" s="15">
        <f t="shared" si="4"/>
        <v>0.4</v>
      </c>
      <c r="P54" s="15">
        <f t="shared" si="4"/>
        <v>0.4</v>
      </c>
      <c r="Q54" s="15">
        <f t="shared" si="4"/>
        <v>0.4</v>
      </c>
      <c r="R54" s="15">
        <f t="shared" si="4"/>
        <v>0.4</v>
      </c>
      <c r="S54" s="15">
        <f t="shared" si="4"/>
        <v>0.4</v>
      </c>
      <c r="T54" s="15">
        <f t="shared" si="4"/>
        <v>0.4</v>
      </c>
      <c r="U54" s="15">
        <f t="shared" si="4"/>
        <v>0.5</v>
      </c>
      <c r="V54" s="15">
        <f t="shared" si="4"/>
        <v>0.4</v>
      </c>
      <c r="W54" s="15">
        <f t="shared" si="4"/>
        <v>0.4</v>
      </c>
      <c r="X54" s="15">
        <f t="shared" si="4"/>
        <v>0.4</v>
      </c>
      <c r="Y54" s="15">
        <f t="shared" si="4"/>
        <v>0.45</v>
      </c>
      <c r="Z54" s="15">
        <f t="shared" si="4"/>
        <v>0.4</v>
      </c>
      <c r="AA54" s="15">
        <f t="shared" si="4"/>
        <v>0.4</v>
      </c>
      <c r="AB54" s="15">
        <f t="shared" si="4"/>
        <v>0.4</v>
      </c>
      <c r="AC54" s="15">
        <f t="shared" si="4"/>
        <v>0.36</v>
      </c>
      <c r="AD54" s="15">
        <f t="shared" si="4"/>
        <v>0.36</v>
      </c>
      <c r="AE54" s="15">
        <f t="shared" si="4"/>
        <v>0.4</v>
      </c>
      <c r="AF54" s="24">
        <f>AVERAGE(B54:AE54)</f>
        <v>0.4023333333333334</v>
      </c>
    </row>
    <row r="55" spans="1:32" s="33" customFormat="1" ht="19.5" customHeight="1">
      <c r="A55" s="19"/>
      <c r="V55" s="50"/>
      <c r="AF55" s="35"/>
    </row>
    <row r="56" spans="1:32" ht="19.5" customHeight="1">
      <c r="A56" s="19" t="s">
        <v>16</v>
      </c>
      <c r="B56" s="11">
        <v>0.4</v>
      </c>
      <c r="C56" s="11">
        <v>0.4</v>
      </c>
      <c r="D56" s="52">
        <v>0.4</v>
      </c>
      <c r="E56" s="52">
        <v>0.4</v>
      </c>
      <c r="F56" s="52">
        <v>0.4</v>
      </c>
      <c r="G56" s="52">
        <v>0.4</v>
      </c>
      <c r="H56" s="52">
        <v>0.4</v>
      </c>
      <c r="I56" s="52">
        <v>0.4</v>
      </c>
      <c r="J56" s="52">
        <v>0.4</v>
      </c>
      <c r="K56" s="52">
        <v>0.4</v>
      </c>
      <c r="L56" s="52">
        <v>0.4</v>
      </c>
      <c r="M56" s="52">
        <v>0.4</v>
      </c>
      <c r="N56" s="52">
        <v>0.4</v>
      </c>
      <c r="O56" s="52">
        <v>0.4</v>
      </c>
      <c r="P56" s="52">
        <v>0.4</v>
      </c>
      <c r="Q56" s="11">
        <v>0.4</v>
      </c>
      <c r="R56" s="52">
        <v>0.4</v>
      </c>
      <c r="S56" s="52">
        <v>0.4</v>
      </c>
      <c r="T56" s="52">
        <v>0.4</v>
      </c>
      <c r="U56" s="11">
        <v>0.5</v>
      </c>
      <c r="V56" s="11">
        <v>0.4</v>
      </c>
      <c r="W56" s="11">
        <v>0.4</v>
      </c>
      <c r="X56" s="11">
        <v>0.4</v>
      </c>
      <c r="Y56" s="11">
        <v>0.45</v>
      </c>
      <c r="Z56" s="11">
        <v>0.4</v>
      </c>
      <c r="AA56" s="11">
        <v>0.4</v>
      </c>
      <c r="AB56" s="11">
        <v>0.4</v>
      </c>
      <c r="AC56" s="11">
        <v>0.36</v>
      </c>
      <c r="AD56" s="11">
        <v>0.36</v>
      </c>
      <c r="AE56" s="11">
        <v>0.4</v>
      </c>
      <c r="AF56" s="35">
        <f>AVERAGE(B56:AE56)</f>
        <v>0.4023333333333334</v>
      </c>
    </row>
    <row r="57" spans="1:32" ht="19.5" customHeight="1">
      <c r="A57" s="19"/>
      <c r="AF57" s="36"/>
    </row>
    <row r="58" spans="1:32" s="12" customFormat="1" ht="19.5" customHeight="1">
      <c r="A58" s="23"/>
      <c r="V58" s="56"/>
      <c r="AF58" s="38"/>
    </row>
    <row r="59" spans="1:32" ht="19.5" customHeight="1">
      <c r="A59" s="19"/>
      <c r="AF59" s="39"/>
    </row>
    <row r="60" spans="1:32" s="33" customFormat="1" ht="19.5" customHeight="1">
      <c r="A60" s="19" t="s">
        <v>25</v>
      </c>
      <c r="B60" s="44">
        <f aca="true" t="shared" si="5" ref="B60:AE60">SUM(B8+B15+B27+B44+B54)</f>
        <v>58.39999999999999</v>
      </c>
      <c r="C60" s="44">
        <f t="shared" si="5"/>
        <v>63.1</v>
      </c>
      <c r="D60" s="44">
        <f t="shared" si="5"/>
        <v>63.4</v>
      </c>
      <c r="E60" s="44">
        <f t="shared" si="5"/>
        <v>63.6</v>
      </c>
      <c r="F60" s="44">
        <f t="shared" si="5"/>
        <v>64.12500000000001</v>
      </c>
      <c r="G60" s="44">
        <f t="shared" si="5"/>
        <v>62.725</v>
      </c>
      <c r="H60" s="44">
        <f t="shared" si="5"/>
        <v>65.125</v>
      </c>
      <c r="I60" s="44">
        <f t="shared" si="5"/>
        <v>63.4</v>
      </c>
      <c r="J60" s="44">
        <f t="shared" si="5"/>
        <v>66.9</v>
      </c>
      <c r="K60" s="44">
        <f t="shared" si="5"/>
        <v>69.80000000000001</v>
      </c>
      <c r="L60" s="44">
        <f t="shared" si="5"/>
        <v>68.9</v>
      </c>
      <c r="M60" s="44">
        <f t="shared" si="5"/>
        <v>64.74000000000001</v>
      </c>
      <c r="N60" s="44">
        <f t="shared" si="5"/>
        <v>63.71999999999999</v>
      </c>
      <c r="O60" s="44">
        <f t="shared" si="5"/>
        <v>66.71000000000001</v>
      </c>
      <c r="P60" s="44">
        <f t="shared" si="5"/>
        <v>64.82285714285715</v>
      </c>
      <c r="Q60" s="44">
        <f t="shared" si="5"/>
        <v>64.08000000000001</v>
      </c>
      <c r="R60" s="44">
        <f t="shared" si="5"/>
        <v>66.12</v>
      </c>
      <c r="S60" s="44">
        <f t="shared" si="5"/>
        <v>66.60000000000001</v>
      </c>
      <c r="T60" s="1">
        <f t="shared" si="5"/>
        <v>67.7</v>
      </c>
      <c r="U60" s="1">
        <f t="shared" si="5"/>
        <v>65.93</v>
      </c>
      <c r="V60" s="1">
        <f t="shared" si="5"/>
        <v>63.9</v>
      </c>
      <c r="W60" s="1">
        <f t="shared" si="5"/>
        <v>66.73000000000002</v>
      </c>
      <c r="X60" s="44">
        <f t="shared" si="5"/>
        <v>68.4</v>
      </c>
      <c r="Y60" s="44">
        <f t="shared" si="5"/>
        <v>68.45</v>
      </c>
      <c r="Z60" s="44">
        <f t="shared" si="5"/>
        <v>67.9</v>
      </c>
      <c r="AA60" s="44">
        <f t="shared" si="5"/>
        <v>66.71000000000001</v>
      </c>
      <c r="AB60" s="44">
        <f t="shared" si="5"/>
        <v>62.84</v>
      </c>
      <c r="AC60" s="44">
        <f t="shared" si="5"/>
        <v>62.07</v>
      </c>
      <c r="AD60" s="44">
        <f t="shared" si="5"/>
        <v>59.480000000000004</v>
      </c>
      <c r="AE60" s="44">
        <f t="shared" si="5"/>
        <v>61.599999999999994</v>
      </c>
      <c r="AF60" s="35">
        <f>AVERAGE(B60:AE60)</f>
        <v>64.93259523809526</v>
      </c>
    </row>
    <row r="61" spans="1:32" ht="19.5" customHeight="1">
      <c r="A61" s="19"/>
      <c r="B61" s="45"/>
      <c r="C61" s="46"/>
      <c r="D61" s="45"/>
      <c r="E61" s="44"/>
      <c r="F61" s="45"/>
      <c r="G61" s="45"/>
      <c r="H61" s="44"/>
      <c r="I61" s="44"/>
      <c r="J61" s="44"/>
      <c r="K61" s="1"/>
      <c r="L61" s="44"/>
      <c r="M61" s="44"/>
      <c r="N61" s="44"/>
      <c r="O61" s="44"/>
      <c r="P61" s="44"/>
      <c r="Q61" s="44"/>
      <c r="R61" s="44"/>
      <c r="S61" s="1"/>
      <c r="T61" s="1"/>
      <c r="U61" s="1"/>
      <c r="V61" s="1"/>
      <c r="W61" s="1"/>
      <c r="X61" s="44"/>
      <c r="Y61" s="44"/>
      <c r="Z61" s="44"/>
      <c r="AA61" s="44"/>
      <c r="AB61" s="44"/>
      <c r="AC61" s="44"/>
      <c r="AD61" s="44"/>
      <c r="AE61" s="44"/>
      <c r="AF61" s="35"/>
    </row>
    <row r="62" spans="1:32" ht="19.5" customHeight="1">
      <c r="A62" s="19" t="s">
        <v>26</v>
      </c>
      <c r="B62" s="47">
        <f aca="true" t="shared" si="6" ref="B62:AE62">-SUM(B23+B25+B40+B42+B50+B52)</f>
        <v>-2.1</v>
      </c>
      <c r="C62" s="47">
        <f t="shared" si="6"/>
        <v>-2.1</v>
      </c>
      <c r="D62" s="47">
        <f t="shared" si="6"/>
        <v>-2.1</v>
      </c>
      <c r="E62" s="47">
        <f t="shared" si="6"/>
        <v>-2.1</v>
      </c>
      <c r="F62" s="47">
        <f t="shared" si="6"/>
        <v>-2.1</v>
      </c>
      <c r="G62" s="47">
        <f t="shared" si="6"/>
        <v>-2.1</v>
      </c>
      <c r="H62" s="47">
        <f t="shared" si="6"/>
        <v>-2</v>
      </c>
      <c r="I62" s="47">
        <f t="shared" si="6"/>
        <v>-1.8</v>
      </c>
      <c r="J62" s="47">
        <f t="shared" si="6"/>
        <v>-2.1</v>
      </c>
      <c r="K62" s="47">
        <f t="shared" si="6"/>
        <v>-2.1</v>
      </c>
      <c r="L62" s="47">
        <f t="shared" si="6"/>
        <v>-2.6</v>
      </c>
      <c r="M62" s="47">
        <f t="shared" si="6"/>
        <v>-2.9000000000000004</v>
      </c>
      <c r="N62" s="47">
        <f t="shared" si="6"/>
        <v>-2.8</v>
      </c>
      <c r="O62" s="47">
        <f t="shared" si="6"/>
        <v>-2.7</v>
      </c>
      <c r="P62" s="47">
        <f t="shared" si="6"/>
        <v>-2.742857142857143</v>
      </c>
      <c r="Q62" s="47">
        <f t="shared" si="6"/>
        <v>-2.8</v>
      </c>
      <c r="R62" s="47">
        <f t="shared" si="6"/>
        <v>-2.8</v>
      </c>
      <c r="S62" s="47">
        <f t="shared" si="6"/>
        <v>-2.5999999999999996</v>
      </c>
      <c r="T62" s="11">
        <f t="shared" si="6"/>
        <v>-2.7</v>
      </c>
      <c r="U62" s="11">
        <f t="shared" si="6"/>
        <v>-2.8</v>
      </c>
      <c r="V62" s="11">
        <f t="shared" si="6"/>
        <v>-2.7</v>
      </c>
      <c r="W62" s="11">
        <f t="shared" si="6"/>
        <v>-2.8</v>
      </c>
      <c r="X62" s="47">
        <f t="shared" si="6"/>
        <v>-2.1</v>
      </c>
      <c r="Y62" s="47">
        <f t="shared" si="6"/>
        <v>-2</v>
      </c>
      <c r="Z62" s="47">
        <f t="shared" si="6"/>
        <v>-2.1</v>
      </c>
      <c r="AA62" s="47">
        <f t="shared" si="6"/>
        <v>-2</v>
      </c>
      <c r="AB62" s="47">
        <f t="shared" si="6"/>
        <v>-1.8</v>
      </c>
      <c r="AC62" s="47">
        <f t="shared" si="6"/>
        <v>-2.2</v>
      </c>
      <c r="AD62" s="47">
        <f t="shared" si="6"/>
        <v>-2.2</v>
      </c>
      <c r="AE62" s="47">
        <f t="shared" si="6"/>
        <v>-2.2</v>
      </c>
      <c r="AF62" s="35">
        <f>AVERAGE(B62:AE62)</f>
        <v>-2.338095238095238</v>
      </c>
    </row>
    <row r="63" spans="1:32" ht="19.5" customHeight="1">
      <c r="A63" s="19"/>
      <c r="B63" s="6"/>
      <c r="C63" s="6"/>
      <c r="D63" s="14"/>
      <c r="E63" s="1"/>
      <c r="F63" s="6"/>
      <c r="G63" s="6"/>
      <c r="H63" s="1"/>
      <c r="I63" s="1"/>
      <c r="J63" s="1"/>
      <c r="K63" s="1"/>
      <c r="L63" s="1"/>
      <c r="M63" s="1"/>
      <c r="N63" s="1"/>
      <c r="O63" s="1"/>
      <c r="P63" s="1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36"/>
    </row>
    <row r="64" spans="1:32" s="17" customFormat="1" ht="19.5" customHeight="1">
      <c r="A64" s="20" t="s">
        <v>10</v>
      </c>
      <c r="B64" s="10">
        <f aca="true" t="shared" si="7" ref="B64:AE64">SUM(B60:B62)</f>
        <v>56.29999999999999</v>
      </c>
      <c r="C64" s="10">
        <f t="shared" si="7"/>
        <v>61</v>
      </c>
      <c r="D64" s="10">
        <f t="shared" si="7"/>
        <v>61.3</v>
      </c>
      <c r="E64" s="10">
        <f t="shared" si="7"/>
        <v>61.5</v>
      </c>
      <c r="F64" s="10">
        <f t="shared" si="7"/>
        <v>62.02500000000001</v>
      </c>
      <c r="G64" s="10">
        <f t="shared" si="7"/>
        <v>60.625</v>
      </c>
      <c r="H64" s="10">
        <f t="shared" si="7"/>
        <v>63.125</v>
      </c>
      <c r="I64" s="10">
        <f t="shared" si="7"/>
        <v>61.6</v>
      </c>
      <c r="J64" s="10">
        <f t="shared" si="7"/>
        <v>64.80000000000001</v>
      </c>
      <c r="K64" s="10">
        <f t="shared" si="7"/>
        <v>67.70000000000002</v>
      </c>
      <c r="L64" s="10">
        <f t="shared" si="7"/>
        <v>66.30000000000001</v>
      </c>
      <c r="M64" s="10">
        <f t="shared" si="7"/>
        <v>61.84000000000001</v>
      </c>
      <c r="N64" s="10">
        <f t="shared" si="7"/>
        <v>60.919999999999995</v>
      </c>
      <c r="O64" s="10">
        <f t="shared" si="7"/>
        <v>64.01</v>
      </c>
      <c r="P64" s="10">
        <f t="shared" si="7"/>
        <v>62.080000000000005</v>
      </c>
      <c r="Q64" s="10">
        <f t="shared" si="7"/>
        <v>61.280000000000015</v>
      </c>
      <c r="R64" s="10">
        <f t="shared" si="7"/>
        <v>63.32000000000001</v>
      </c>
      <c r="S64" s="10">
        <f t="shared" si="7"/>
        <v>64.00000000000001</v>
      </c>
      <c r="T64" s="10">
        <f t="shared" si="7"/>
        <v>65</v>
      </c>
      <c r="U64" s="10">
        <f t="shared" si="7"/>
        <v>63.13000000000001</v>
      </c>
      <c r="V64" s="10">
        <f t="shared" si="7"/>
        <v>61.199999999999996</v>
      </c>
      <c r="W64" s="10">
        <f t="shared" si="7"/>
        <v>63.93000000000002</v>
      </c>
      <c r="X64" s="10">
        <f t="shared" si="7"/>
        <v>66.30000000000001</v>
      </c>
      <c r="Y64" s="10">
        <f t="shared" si="7"/>
        <v>66.45</v>
      </c>
      <c r="Z64" s="10">
        <f t="shared" si="7"/>
        <v>65.80000000000001</v>
      </c>
      <c r="AA64" s="10">
        <f t="shared" si="7"/>
        <v>64.71000000000001</v>
      </c>
      <c r="AB64" s="10">
        <f t="shared" si="7"/>
        <v>61.040000000000006</v>
      </c>
      <c r="AC64" s="10">
        <f t="shared" si="7"/>
        <v>59.87</v>
      </c>
      <c r="AD64" s="10">
        <f t="shared" si="7"/>
        <v>57.28</v>
      </c>
      <c r="AE64" s="10">
        <f t="shared" si="7"/>
        <v>59.39999999999999</v>
      </c>
      <c r="AF64" s="24">
        <f>AVERAGE(B64:AE64)</f>
        <v>62.59450000000001</v>
      </c>
    </row>
    <row r="65" ht="19.5" customHeight="1">
      <c r="AF65" s="31"/>
    </row>
    <row r="66" spans="1:33" ht="19.5" customHeight="1">
      <c r="A66" s="13" t="s">
        <v>27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31"/>
      <c r="U66" s="31"/>
      <c r="V66" s="31"/>
      <c r="W66" s="31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2" ht="19.5" customHeight="1">
      <c r="A67" s="30"/>
      <c r="B67" s="7"/>
      <c r="C67" s="28"/>
      <c r="D67" s="28"/>
      <c r="E67" s="28"/>
      <c r="F67" s="28"/>
      <c r="G67" s="28"/>
      <c r="H67" s="6"/>
      <c r="I67" s="1"/>
      <c r="J67" s="1"/>
      <c r="K67" s="1"/>
      <c r="L67" s="1"/>
      <c r="M67" s="1"/>
      <c r="N67" s="1"/>
      <c r="O67" s="1"/>
      <c r="P67" s="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1:32" ht="19.5" customHeight="1">
      <c r="A68" s="32"/>
      <c r="B68" s="5"/>
      <c r="C68" s="5"/>
      <c r="D68" s="5"/>
      <c r="E68" s="5"/>
      <c r="F68" s="5"/>
      <c r="G68" s="5"/>
      <c r="H68" s="5"/>
      <c r="I68" s="4"/>
      <c r="J68" s="4"/>
      <c r="K68" s="4"/>
      <c r="L68" s="4"/>
      <c r="M68" s="4"/>
      <c r="N68" s="4"/>
      <c r="O68" s="4"/>
      <c r="P68" s="4"/>
      <c r="Q68" s="6"/>
      <c r="R68" s="6"/>
      <c r="S68" s="5"/>
      <c r="T68" s="5"/>
      <c r="U68" s="5"/>
      <c r="V68" s="5"/>
      <c r="W68" s="5"/>
      <c r="X68" s="5"/>
      <c r="Y68" s="5"/>
      <c r="Z68" s="4"/>
      <c r="AA68" s="4"/>
      <c r="AB68" s="4"/>
      <c r="AC68" s="4"/>
      <c r="AD68" s="4"/>
      <c r="AE68" s="4"/>
      <c r="AF68" s="31"/>
    </row>
  </sheetData>
  <mergeCells count="3">
    <mergeCell ref="A1:AF1"/>
    <mergeCell ref="A2:AF2"/>
    <mergeCell ref="A3:AF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Kauffman</dc:creator>
  <cp:keywords/>
  <dc:description/>
  <cp:lastModifiedBy>Jerry Kauffman</cp:lastModifiedBy>
  <cp:lastPrinted>2002-12-17T22:21:31Z</cp:lastPrinted>
  <dcterms:created xsi:type="dcterms:W3CDTF">1999-06-29T22:26:58Z</dcterms:created>
  <dcterms:modified xsi:type="dcterms:W3CDTF">2007-10-02T20:56:12Z</dcterms:modified>
  <cp:category/>
  <cp:version/>
  <cp:contentType/>
  <cp:contentStatus/>
</cp:coreProperties>
</file>